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ilisateur\Documents\"/>
    </mc:Choice>
  </mc:AlternateContent>
  <bookViews>
    <workbookView xWindow="0" yWindow="0" windowWidth="21600" windowHeight="9600" activeTab="1"/>
  </bookViews>
  <sheets>
    <sheet name="Choix " sheetId="1" r:id="rId1"/>
    <sheet name="5E A2" sheetId="2" r:id="rId2"/>
    <sheet name="F. LIAISON 5E A2" sheetId="3" r:id="rId3"/>
  </sheets>
  <externalReferences>
    <externalReference r:id="rId4"/>
    <externalReference r:id="rId5"/>
    <externalReference r:id="rId6"/>
    <externalReference r:id="rId7"/>
    <externalReference r:id="rId8"/>
    <externalReference r:id="rId9"/>
    <externalReference r:id="rId10"/>
    <externalReference r:id="rId11"/>
  </externalReferences>
  <definedNames>
    <definedName name="aaaaa" localSheetId="0">#REF!</definedName>
    <definedName name="aaaaa" localSheetId="2">#REF!</definedName>
    <definedName name="aaaaa">#REF!</definedName>
    <definedName name="_xlnm.Database" localSheetId="1">#REF!</definedName>
    <definedName name="_xlnm.Database" localSheetId="0">#REF!</definedName>
    <definedName name="_xlnm.Database" localSheetId="2">#REF!</definedName>
    <definedName name="_xlnm.Database">#REF!</definedName>
    <definedName name="Clic__pour_ma_recette_New" localSheetId="2">#REF!</definedName>
    <definedName name="Clic__pour_ma_recette_New">#REF!</definedName>
    <definedName name="CODE_PRESTATION" localSheetId="0">#REF!</definedName>
    <definedName name="CODE_PRESTATION">#REF!</definedName>
    <definedName name="CUISSON_POINTS">'[1]00-BASE'!$G$3:$G$337</definedName>
    <definedName name="DESSERT_PRODUIT_LAITIER" localSheetId="0">#REF!</definedName>
    <definedName name="DESSERT_PRODUIT_LAITIER">#REF!</definedName>
    <definedName name="DIET_CRU">'[1]00-BASE'!$K$3:$K$337</definedName>
    <definedName name="DIET_CUI">'[1]00-BASE'!$L$3:$L$337</definedName>
    <definedName name="DIET_FEC">'[1]00-BASE'!$N$3:$N$337</definedName>
    <definedName name="DIET_PRL">'[1]00-BASE'!$O$3:$O$337</definedName>
    <definedName name="DIET_PRO">'[1]00-BASE'!$M$3:$M$337</definedName>
    <definedName name="ENTRÉE" localSheetId="0">#REF!</definedName>
    <definedName name="ENTRÉE">#REF!</definedName>
    <definedName name="ENTRÉES" localSheetId="0">[2]Base!$A$2:$A$190</definedName>
    <definedName name="ENTRÉES">[3]Base!$A$2:$A$190</definedName>
    <definedName name="EXPEDITION_POINTS">'[1]00-BASE'!$I$3:$I$337</definedName>
    <definedName name="Ingrédient" localSheetId="0">'[2]02. Valeurs_nutritionnelles'!$B$2:$B$568</definedName>
    <definedName name="Ingrédient">'[3]02. Valeurs_nutritionnelles'!$B$2:$B$568</definedName>
    <definedName name="Ingrédients" localSheetId="0">'[2]02. Valeurs_nutritionnelles'!$B$2:$B$567</definedName>
    <definedName name="Ingrédients">'[3]02. Valeurs_nutritionnelles'!$B$2:$B$567</definedName>
    <definedName name="LÉGUME" localSheetId="0">#REF!</definedName>
    <definedName name="LÉGUME">#REF!</definedName>
    <definedName name="LÉGUMES">[4]Base!$D$2:$D$103</definedName>
    <definedName name="LISTE_DES_PLATS" localSheetId="0">[2]Base!$G$2:$G$619</definedName>
    <definedName name="LISTE_DES_PLATS">[3]Base!$G$2:$G$619</definedName>
    <definedName name="LISTE_PLATS">'[1]00-BASE'!$C$3:$C$337</definedName>
    <definedName name="LUNDI">[5]date!$A$1:$A$5</definedName>
    <definedName name="lundi1" localSheetId="0">[6]date!#REF!</definedName>
    <definedName name="lundi1" localSheetId="2">[7]date!#REF!</definedName>
    <definedName name="lundi1">[8]date!#REF!</definedName>
    <definedName name="Lundi2" localSheetId="0">[6]date!#REF!</definedName>
    <definedName name="Lundi2" localSheetId="2">[7]date!#REF!</definedName>
    <definedName name="Lundi2">[8]date!#REF!</definedName>
    <definedName name="lundi3" localSheetId="0">[6]date!#REF!</definedName>
    <definedName name="lundi3" localSheetId="2">[7]date!#REF!</definedName>
    <definedName name="lundi3">[8]date!#REF!</definedName>
    <definedName name="lundi4" localSheetId="0">[6]date!#REF!</definedName>
    <definedName name="lundi4" localSheetId="2">[7]date!#REF!</definedName>
    <definedName name="lundi4">[8]date!#REF!</definedName>
    <definedName name="lundi5" localSheetId="0">[6]date!#REF!</definedName>
    <definedName name="lundi5" localSheetId="2">[7]date!#REF!</definedName>
    <definedName name="lundi5">[8]date!#REF!</definedName>
    <definedName name="lundi6" localSheetId="0">[6]date!#REF!</definedName>
    <definedName name="lundi6" localSheetId="2">[7]date!#REF!</definedName>
    <definedName name="lundi6">[8]date!#REF!</definedName>
    <definedName name="lundi7" localSheetId="0">[6]date!#REF!</definedName>
    <definedName name="lundi7" localSheetId="2">[7]date!#REF!</definedName>
    <definedName name="lundi7">[8]date!#REF!</definedName>
    <definedName name="lundi8" localSheetId="0">[6]date!#REF!</definedName>
    <definedName name="lundi8" localSheetId="2">[7]date!#REF!</definedName>
    <definedName name="lundi8">[8]date!#REF!</definedName>
    <definedName name="Matériel_F">'[1]00-BASE'!$E$3:$E$337</definedName>
    <definedName name="Matériel_M">'[1]00-BASE'!$D$3:$D$337</definedName>
    <definedName name="Matériel_S">'[1]00-BASE'!$F$3:$F$337</definedName>
    <definedName name="MERCREDIS" localSheetId="0">#REF!</definedName>
    <definedName name="MERCREDIS">#REF!</definedName>
    <definedName name="NEWSEM1ACC" localSheetId="0">#REF!</definedName>
    <definedName name="NEWSEM1ACC" localSheetId="2">#REF!</definedName>
    <definedName name="NEWSEM1ACC">#REF!</definedName>
    <definedName name="NEWSEM1DESSERT" localSheetId="2">#REF!</definedName>
    <definedName name="NEWSEM1DESSERT">#REF!</definedName>
    <definedName name="NEWSEM1HO" localSheetId="2">#REF!</definedName>
    <definedName name="NEWSEM1HO">#REF!</definedName>
    <definedName name="NEWSEM1PLAT" localSheetId="2">#REF!</definedName>
    <definedName name="NEWSEM1PLAT">#REF!</definedName>
    <definedName name="NEWSEM2ACC" localSheetId="2">#REF!</definedName>
    <definedName name="NEWSEM2ACC">#REF!</definedName>
    <definedName name="NEWSEM2DESSERT" localSheetId="2">#REF!</definedName>
    <definedName name="NEWSEM2DESSERT">#REF!</definedName>
    <definedName name="NEWSEM2HO" localSheetId="2">#REF!</definedName>
    <definedName name="NEWSEM2HO">#REF!</definedName>
    <definedName name="NEWSEM2PLAT" localSheetId="2">#REF!</definedName>
    <definedName name="NEWSEM2PLAT">#REF!</definedName>
    <definedName name="NEWSEM3ACC" localSheetId="2">#REF!</definedName>
    <definedName name="NEWSEM3ACC">#REF!</definedName>
    <definedName name="NEWSEM3DESSERT" localSheetId="2">#REF!</definedName>
    <definedName name="NEWSEM3DESSERT">#REF!</definedName>
    <definedName name="NEWSEM3HO" localSheetId="2">#REF!</definedName>
    <definedName name="NEWSEM3HO">#REF!</definedName>
    <definedName name="NEWSEM3PLAT" localSheetId="2">#REF!</definedName>
    <definedName name="NEWSEM3PLAT">#REF!</definedName>
    <definedName name="NEWSEM4ACC" localSheetId="2">#REF!</definedName>
    <definedName name="NEWSEM4ACC">#REF!</definedName>
    <definedName name="NEWSEM4DESSERT" localSheetId="2">#REF!</definedName>
    <definedName name="NEWSEM4DESSERT">#REF!</definedName>
    <definedName name="NEWSEM4HO" localSheetId="2">#REF!</definedName>
    <definedName name="NEWSEM4HO">#REF!</definedName>
    <definedName name="NEWSEM4PLAT" localSheetId="2">#REF!</definedName>
    <definedName name="NEWSEM4PLAT">#REF!</definedName>
    <definedName name="NEWSEM5ACC" localSheetId="2">#REF!</definedName>
    <definedName name="NEWSEM5ACC">#REF!</definedName>
    <definedName name="NEWSEM5DESSERT" localSheetId="2">#REF!</definedName>
    <definedName name="NEWSEM5DESSERT">#REF!</definedName>
    <definedName name="NEWSEM5HO" localSheetId="2">#REF!</definedName>
    <definedName name="NEWSEM5HO">#REF!</definedName>
    <definedName name="NEWSEM5PLAT" localSheetId="2">#REF!</definedName>
    <definedName name="NEWSEM5PLAT">#REF!</definedName>
    <definedName name="NEWSEM6ACC" localSheetId="2">#REF!</definedName>
    <definedName name="NEWSEM6ACC">#REF!</definedName>
    <definedName name="NEWSEM6DESSERT" localSheetId="2">#REF!</definedName>
    <definedName name="NEWSEM6DESSERT">#REF!</definedName>
    <definedName name="NEWSEM6HO" localSheetId="2">#REF!</definedName>
    <definedName name="NEWSEM6HO">#REF!</definedName>
    <definedName name="NEWSEM6PLAT" localSheetId="2">#REF!</definedName>
    <definedName name="NEWSEM6PLAT">#REF!</definedName>
    <definedName name="NEWSEM7ACC" localSheetId="2">#REF!</definedName>
    <definedName name="NEWSEM7ACC">#REF!</definedName>
    <definedName name="NEWSEM7DESSERT" localSheetId="2">#REF!</definedName>
    <definedName name="NEWSEM7DESSERT">#REF!</definedName>
    <definedName name="NEWSEM7HO" localSheetId="2">#REF!</definedName>
    <definedName name="NEWSEM7HO">#REF!</definedName>
    <definedName name="NEWSEM7PLAT" localSheetId="2">#REF!</definedName>
    <definedName name="NEWSEM7PLAT">#REF!</definedName>
    <definedName name="NEWSEM8ACC" localSheetId="2">#REF!</definedName>
    <definedName name="NEWSEM8ACC">#REF!</definedName>
    <definedName name="NEWSEM8DESSERT" localSheetId="2">#REF!</definedName>
    <definedName name="NEWSEM8DESSERT">#REF!</definedName>
    <definedName name="NEWSEM8HO" localSheetId="2">#REF!</definedName>
    <definedName name="NEWSEM8HO">#REF!</definedName>
    <definedName name="NEWSEM8PLAT" localSheetId="2">#REF!</definedName>
    <definedName name="NEWSEM8PLAT">#REF!</definedName>
    <definedName name="option" localSheetId="2">#REF!</definedName>
    <definedName name="option">#REF!</definedName>
    <definedName name="periph" localSheetId="2">#REF!</definedName>
    <definedName name="periph">#REF!</definedName>
    <definedName name="PLAT_PROTIDIQUE" localSheetId="0">#REF!</definedName>
    <definedName name="PLAT_PROTIDIQUE">#REF!</definedName>
    <definedName name="PLATS_PROTIDIQUES" localSheetId="0">[2]Base!$B$2:$B$154</definedName>
    <definedName name="PLATS_PROTIDIQUES">[3]Base!$B$2:$B$154</definedName>
    <definedName name="SAUCES" localSheetId="0">[2]Base!$C$2:$C$15</definedName>
    <definedName name="SAUCES">[3]Base!$C$2:$C$15</definedName>
    <definedName name="TRANCHAGE_POINTS">'[1]00-BASE'!$J$3:$J$337</definedName>
    <definedName name="_xlnm.Print_Area" localSheetId="1">'5E A2'!$B$1:$J$182</definedName>
    <definedName name="_xlnm.Print_Area" localSheetId="0">'Choix '!$A$1:$K$143</definedName>
    <definedName name="_xlnm.Print_Area" localSheetId="2">'F. LIAISON 5E A2'!$C$1:$Y$311</definedName>
    <definedName name="ZONE_FROIDE_POINTS">'[1]00-BASE'!$H$3:$H$337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07" i="3" l="1"/>
  <c r="D307" i="3"/>
  <c r="P306" i="3"/>
  <c r="D306" i="3"/>
  <c r="P305" i="3"/>
  <c r="D305" i="3"/>
  <c r="P304" i="3"/>
  <c r="D304" i="3"/>
  <c r="P303" i="3"/>
  <c r="D303" i="3"/>
  <c r="P302" i="3"/>
  <c r="D302" i="3"/>
  <c r="P301" i="3"/>
  <c r="D301" i="3"/>
  <c r="P300" i="3"/>
  <c r="D300" i="3"/>
  <c r="P299" i="3"/>
  <c r="D299" i="3"/>
  <c r="P298" i="3"/>
  <c r="D298" i="3"/>
  <c r="P297" i="3"/>
  <c r="D297" i="3"/>
  <c r="P296" i="3"/>
  <c r="D296" i="3"/>
  <c r="P295" i="3"/>
  <c r="D295" i="3"/>
  <c r="P294" i="3"/>
  <c r="D294" i="3"/>
  <c r="P293" i="3"/>
  <c r="D293" i="3"/>
  <c r="P292" i="3"/>
  <c r="D292" i="3"/>
  <c r="P291" i="3"/>
  <c r="D291" i="3"/>
  <c r="P290" i="3"/>
  <c r="D290" i="3"/>
  <c r="P289" i="3"/>
  <c r="D289" i="3"/>
  <c r="P288" i="3"/>
  <c r="D288" i="3"/>
  <c r="P287" i="3"/>
  <c r="D287" i="3"/>
  <c r="P286" i="3"/>
  <c r="D286" i="3"/>
  <c r="P285" i="3"/>
  <c r="D285" i="3"/>
  <c r="P284" i="3"/>
  <c r="D284" i="3"/>
  <c r="P283" i="3"/>
  <c r="D283" i="3"/>
  <c r="P282" i="3"/>
  <c r="D282" i="3"/>
  <c r="P281" i="3"/>
  <c r="D281" i="3"/>
  <c r="P280" i="3"/>
  <c r="D280" i="3"/>
  <c r="P279" i="3"/>
  <c r="D279" i="3"/>
  <c r="P278" i="3"/>
  <c r="D278" i="3"/>
  <c r="P277" i="3"/>
  <c r="D277" i="3"/>
  <c r="P276" i="3"/>
  <c r="D276" i="3"/>
  <c r="P275" i="3"/>
  <c r="D275" i="3"/>
  <c r="P274" i="3"/>
  <c r="D274" i="3"/>
  <c r="P273" i="3"/>
  <c r="D273" i="3"/>
  <c r="P272" i="3"/>
  <c r="D272" i="3"/>
  <c r="P271" i="3"/>
  <c r="D271" i="3"/>
  <c r="P270" i="3"/>
  <c r="D270" i="3"/>
  <c r="P269" i="3"/>
  <c r="D269" i="3"/>
  <c r="P268" i="3"/>
  <c r="D268" i="3"/>
  <c r="P267" i="3"/>
  <c r="D267" i="3"/>
  <c r="P266" i="3"/>
  <c r="D266" i="3"/>
  <c r="P265" i="3"/>
  <c r="D265" i="3"/>
  <c r="P264" i="3"/>
  <c r="D264" i="3"/>
  <c r="P263" i="3"/>
  <c r="D263" i="3"/>
  <c r="P262" i="3"/>
  <c r="D262" i="3"/>
  <c r="P261" i="3"/>
  <c r="D261" i="3"/>
  <c r="P260" i="3"/>
  <c r="D260" i="3"/>
  <c r="P259" i="3"/>
  <c r="D259" i="3"/>
  <c r="P258" i="3"/>
  <c r="D258" i="3"/>
  <c r="P257" i="3"/>
  <c r="D257" i="3"/>
  <c r="P256" i="3"/>
  <c r="D256" i="3"/>
  <c r="P255" i="3"/>
  <c r="D255" i="3"/>
  <c r="P254" i="3"/>
  <c r="D254" i="3"/>
  <c r="P253" i="3"/>
  <c r="D253" i="3"/>
  <c r="P252" i="3"/>
  <c r="D252" i="3"/>
  <c r="P251" i="3"/>
  <c r="D251" i="3"/>
  <c r="P250" i="3"/>
  <c r="D250" i="3"/>
  <c r="P249" i="3"/>
  <c r="D249" i="3"/>
  <c r="P248" i="3"/>
  <c r="D248" i="3"/>
  <c r="Y237" i="3"/>
  <c r="Q237" i="3"/>
  <c r="E237" i="3"/>
  <c r="P229" i="3"/>
  <c r="D229" i="3"/>
  <c r="P228" i="3"/>
  <c r="D228" i="3"/>
  <c r="P227" i="3"/>
  <c r="D227" i="3"/>
  <c r="P226" i="3"/>
  <c r="D226" i="3"/>
  <c r="P225" i="3"/>
  <c r="D225" i="3"/>
  <c r="P224" i="3"/>
  <c r="D224" i="3"/>
  <c r="P223" i="3"/>
  <c r="D223" i="3"/>
  <c r="P222" i="3"/>
  <c r="D222" i="3"/>
  <c r="P221" i="3"/>
  <c r="D221" i="3"/>
  <c r="P220" i="3"/>
  <c r="D220" i="3"/>
  <c r="P219" i="3"/>
  <c r="D219" i="3"/>
  <c r="P218" i="3"/>
  <c r="D218" i="3"/>
  <c r="P217" i="3"/>
  <c r="D217" i="3"/>
  <c r="P216" i="3"/>
  <c r="D216" i="3"/>
  <c r="P215" i="3"/>
  <c r="D215" i="3"/>
  <c r="P214" i="3"/>
  <c r="D214" i="3"/>
  <c r="P213" i="3"/>
  <c r="D213" i="3"/>
  <c r="P212" i="3"/>
  <c r="D212" i="3"/>
  <c r="P211" i="3"/>
  <c r="D211" i="3"/>
  <c r="P210" i="3"/>
  <c r="D210" i="3"/>
  <c r="P209" i="3"/>
  <c r="D209" i="3"/>
  <c r="P208" i="3"/>
  <c r="D208" i="3"/>
  <c r="P207" i="3"/>
  <c r="D207" i="3"/>
  <c r="P206" i="3"/>
  <c r="D206" i="3"/>
  <c r="P205" i="3"/>
  <c r="D205" i="3"/>
  <c r="P204" i="3"/>
  <c r="D204" i="3"/>
  <c r="P203" i="3"/>
  <c r="D203" i="3"/>
  <c r="P202" i="3"/>
  <c r="D202" i="3"/>
  <c r="P201" i="3"/>
  <c r="D201" i="3"/>
  <c r="P200" i="3"/>
  <c r="D200" i="3"/>
  <c r="P199" i="3"/>
  <c r="D199" i="3"/>
  <c r="P198" i="3"/>
  <c r="D198" i="3"/>
  <c r="P197" i="3"/>
  <c r="D197" i="3"/>
  <c r="P196" i="3"/>
  <c r="D196" i="3"/>
  <c r="P195" i="3"/>
  <c r="D195" i="3"/>
  <c r="P194" i="3"/>
  <c r="D194" i="3"/>
  <c r="P193" i="3"/>
  <c r="D193" i="3"/>
  <c r="P192" i="3"/>
  <c r="D192" i="3"/>
  <c r="P191" i="3"/>
  <c r="D191" i="3"/>
  <c r="P190" i="3"/>
  <c r="D190" i="3"/>
  <c r="P189" i="3"/>
  <c r="D189" i="3"/>
  <c r="P188" i="3"/>
  <c r="D188" i="3"/>
  <c r="P187" i="3"/>
  <c r="D187" i="3"/>
  <c r="P186" i="3"/>
  <c r="D186" i="3"/>
  <c r="P185" i="3"/>
  <c r="D185" i="3"/>
  <c r="P184" i="3"/>
  <c r="D184" i="3"/>
  <c r="P183" i="3"/>
  <c r="D183" i="3"/>
  <c r="P182" i="3"/>
  <c r="D182" i="3"/>
  <c r="P181" i="3"/>
  <c r="D181" i="3"/>
  <c r="P180" i="3"/>
  <c r="D180" i="3"/>
  <c r="P179" i="3"/>
  <c r="D179" i="3"/>
  <c r="P178" i="3"/>
  <c r="D178" i="3"/>
  <c r="P177" i="3"/>
  <c r="D177" i="3"/>
  <c r="P176" i="3"/>
  <c r="D176" i="3"/>
  <c r="P175" i="3"/>
  <c r="D175" i="3"/>
  <c r="P174" i="3"/>
  <c r="D174" i="3"/>
  <c r="P173" i="3"/>
  <c r="D173" i="3"/>
  <c r="P172" i="3"/>
  <c r="D172" i="3"/>
  <c r="P171" i="3"/>
  <c r="D171" i="3"/>
  <c r="P170" i="3"/>
  <c r="D170" i="3"/>
  <c r="A164" i="3"/>
  <c r="A242" i="3" s="1"/>
  <c r="Q159" i="3"/>
  <c r="E159" i="3"/>
  <c r="C159" i="3"/>
  <c r="C237" i="3" s="1"/>
  <c r="O237" i="3" s="1"/>
  <c r="P151" i="3"/>
  <c r="D151" i="3"/>
  <c r="P150" i="3"/>
  <c r="D150" i="3"/>
  <c r="P149" i="3"/>
  <c r="D149" i="3"/>
  <c r="P148" i="3"/>
  <c r="D148" i="3"/>
  <c r="P147" i="3"/>
  <c r="D147" i="3"/>
  <c r="P146" i="3"/>
  <c r="D146" i="3"/>
  <c r="P145" i="3"/>
  <c r="D145" i="3"/>
  <c r="P144" i="3"/>
  <c r="D144" i="3"/>
  <c r="P143" i="3"/>
  <c r="D143" i="3"/>
  <c r="P142" i="3"/>
  <c r="D142" i="3"/>
  <c r="P141" i="3"/>
  <c r="D141" i="3"/>
  <c r="P140" i="3"/>
  <c r="D140" i="3"/>
  <c r="P139" i="3"/>
  <c r="D139" i="3"/>
  <c r="P138" i="3"/>
  <c r="D138" i="3"/>
  <c r="P137" i="3"/>
  <c r="D137" i="3"/>
  <c r="P136" i="3"/>
  <c r="D136" i="3"/>
  <c r="P135" i="3"/>
  <c r="D135" i="3"/>
  <c r="P134" i="3"/>
  <c r="D134" i="3"/>
  <c r="P133" i="3"/>
  <c r="D133" i="3"/>
  <c r="P132" i="3"/>
  <c r="D132" i="3"/>
  <c r="P131" i="3"/>
  <c r="D131" i="3"/>
  <c r="P130" i="3"/>
  <c r="D130" i="3"/>
  <c r="P129" i="3"/>
  <c r="D129" i="3"/>
  <c r="P128" i="3"/>
  <c r="D128" i="3"/>
  <c r="P127" i="3"/>
  <c r="D127" i="3"/>
  <c r="P126" i="3"/>
  <c r="D126" i="3"/>
  <c r="P125" i="3"/>
  <c r="D125" i="3"/>
  <c r="P124" i="3"/>
  <c r="D124" i="3"/>
  <c r="P123" i="3"/>
  <c r="D123" i="3"/>
  <c r="P122" i="3"/>
  <c r="D122" i="3"/>
  <c r="P121" i="3"/>
  <c r="D121" i="3"/>
  <c r="P120" i="3"/>
  <c r="D120" i="3"/>
  <c r="P119" i="3"/>
  <c r="D119" i="3"/>
  <c r="P118" i="3"/>
  <c r="D118" i="3"/>
  <c r="P117" i="3"/>
  <c r="D117" i="3"/>
  <c r="P116" i="3"/>
  <c r="D116" i="3"/>
  <c r="P115" i="3"/>
  <c r="D115" i="3"/>
  <c r="P114" i="3"/>
  <c r="D114" i="3"/>
  <c r="P113" i="3"/>
  <c r="D113" i="3"/>
  <c r="P112" i="3"/>
  <c r="D112" i="3"/>
  <c r="P111" i="3"/>
  <c r="D111" i="3"/>
  <c r="P110" i="3"/>
  <c r="D110" i="3"/>
  <c r="P109" i="3"/>
  <c r="D109" i="3"/>
  <c r="P108" i="3"/>
  <c r="D108" i="3"/>
  <c r="P107" i="3"/>
  <c r="D107" i="3"/>
  <c r="P106" i="3"/>
  <c r="D106" i="3"/>
  <c r="P105" i="3"/>
  <c r="D105" i="3"/>
  <c r="P104" i="3"/>
  <c r="D104" i="3"/>
  <c r="P103" i="3"/>
  <c r="D103" i="3"/>
  <c r="P102" i="3"/>
  <c r="D102" i="3"/>
  <c r="P101" i="3"/>
  <c r="D101" i="3"/>
  <c r="P100" i="3"/>
  <c r="D100" i="3"/>
  <c r="P99" i="3"/>
  <c r="D99" i="3"/>
  <c r="P98" i="3"/>
  <c r="D98" i="3"/>
  <c r="P97" i="3"/>
  <c r="D97" i="3"/>
  <c r="P96" i="3"/>
  <c r="D96" i="3"/>
  <c r="P95" i="3"/>
  <c r="D95" i="3"/>
  <c r="P94" i="3"/>
  <c r="D94" i="3"/>
  <c r="P93" i="3"/>
  <c r="D93" i="3"/>
  <c r="P92" i="3"/>
  <c r="D92" i="3"/>
  <c r="A86" i="3"/>
  <c r="Q81" i="3"/>
  <c r="O81" i="3"/>
  <c r="E81" i="3"/>
  <c r="C81" i="3"/>
  <c r="P73" i="3"/>
  <c r="D73" i="3"/>
  <c r="P72" i="3"/>
  <c r="D72" i="3"/>
  <c r="P71" i="3"/>
  <c r="D71" i="3"/>
  <c r="P70" i="3"/>
  <c r="D70" i="3"/>
  <c r="P69" i="3"/>
  <c r="D69" i="3"/>
  <c r="P68" i="3"/>
  <c r="D68" i="3"/>
  <c r="P67" i="3"/>
  <c r="D67" i="3"/>
  <c r="P66" i="3"/>
  <c r="D66" i="3"/>
  <c r="P65" i="3"/>
  <c r="D65" i="3"/>
  <c r="P64" i="3"/>
  <c r="D64" i="3"/>
  <c r="P63" i="3"/>
  <c r="D63" i="3"/>
  <c r="P62" i="3"/>
  <c r="D62" i="3"/>
  <c r="P61" i="3"/>
  <c r="D61" i="3"/>
  <c r="P60" i="3"/>
  <c r="D60" i="3"/>
  <c r="P59" i="3"/>
  <c r="D59" i="3"/>
  <c r="P58" i="3"/>
  <c r="D58" i="3"/>
  <c r="P57" i="3"/>
  <c r="D57" i="3"/>
  <c r="P56" i="3"/>
  <c r="D56" i="3"/>
  <c r="P55" i="3"/>
  <c r="D55" i="3"/>
  <c r="P54" i="3"/>
  <c r="D54" i="3"/>
  <c r="P53" i="3"/>
  <c r="D53" i="3"/>
  <c r="P52" i="3"/>
  <c r="D52" i="3"/>
  <c r="P51" i="3"/>
  <c r="D51" i="3"/>
  <c r="P50" i="3"/>
  <c r="D50" i="3"/>
  <c r="P49" i="3"/>
  <c r="D49" i="3"/>
  <c r="P48" i="3"/>
  <c r="D48" i="3"/>
  <c r="P47" i="3"/>
  <c r="D47" i="3"/>
  <c r="P46" i="3"/>
  <c r="D46" i="3"/>
  <c r="P45" i="3"/>
  <c r="D45" i="3"/>
  <c r="P44" i="3"/>
  <c r="D44" i="3"/>
  <c r="P43" i="3"/>
  <c r="D43" i="3"/>
  <c r="P42" i="3"/>
  <c r="D42" i="3"/>
  <c r="P41" i="3"/>
  <c r="D41" i="3"/>
  <c r="P40" i="3"/>
  <c r="D40" i="3"/>
  <c r="P39" i="3"/>
  <c r="D39" i="3"/>
  <c r="P38" i="3"/>
  <c r="D38" i="3"/>
  <c r="P37" i="3"/>
  <c r="D37" i="3"/>
  <c r="P36" i="3"/>
  <c r="D36" i="3"/>
  <c r="P35" i="3"/>
  <c r="D35" i="3"/>
  <c r="P34" i="3"/>
  <c r="D34" i="3"/>
  <c r="P33" i="3"/>
  <c r="D33" i="3"/>
  <c r="P32" i="3"/>
  <c r="D32" i="3"/>
  <c r="P31" i="3"/>
  <c r="D31" i="3"/>
  <c r="P30" i="3"/>
  <c r="D30" i="3"/>
  <c r="P29" i="3"/>
  <c r="D29" i="3"/>
  <c r="P28" i="3"/>
  <c r="D28" i="3"/>
  <c r="P27" i="3"/>
  <c r="D27" i="3"/>
  <c r="P26" i="3"/>
  <c r="D26" i="3"/>
  <c r="P25" i="3"/>
  <c r="D25" i="3"/>
  <c r="P24" i="3"/>
  <c r="D24" i="3"/>
  <c r="P23" i="3"/>
  <c r="D23" i="3"/>
  <c r="P22" i="3"/>
  <c r="D22" i="3"/>
  <c r="P21" i="3"/>
  <c r="D21" i="3"/>
  <c r="P20" i="3"/>
  <c r="D20" i="3"/>
  <c r="P19" i="3"/>
  <c r="D19" i="3"/>
  <c r="P18" i="3"/>
  <c r="D18" i="3"/>
  <c r="P17" i="3"/>
  <c r="D17" i="3"/>
  <c r="P16" i="3"/>
  <c r="D16" i="3"/>
  <c r="P15" i="3"/>
  <c r="D15" i="3"/>
  <c r="P14" i="3"/>
  <c r="D14" i="3"/>
  <c r="A6" i="3"/>
  <c r="M237" i="3" s="1"/>
  <c r="A4" i="3"/>
  <c r="A82" i="3" s="1"/>
  <c r="A160" i="3" s="1"/>
  <c r="A238" i="3" s="1"/>
  <c r="Y3" i="3"/>
  <c r="Q3" i="3"/>
  <c r="O3" i="3"/>
  <c r="M3" i="3"/>
  <c r="E3" i="3"/>
  <c r="N144" i="2"/>
  <c r="M144" i="2"/>
  <c r="B145" i="2" s="1"/>
  <c r="B124" i="2"/>
  <c r="D122" i="2"/>
  <c r="D101" i="2"/>
  <c r="D81" i="2"/>
  <c r="D61" i="2"/>
  <c r="L42" i="2"/>
  <c r="L62" i="2" s="1"/>
  <c r="D41" i="2"/>
  <c r="M22" i="2"/>
  <c r="N22" i="2" s="1"/>
  <c r="L22" i="2"/>
  <c r="D21" i="2"/>
  <c r="D143" i="2" s="1"/>
  <c r="B3" i="2"/>
  <c r="A144" i="1"/>
  <c r="A128" i="1"/>
  <c r="A123" i="1"/>
  <c r="A104" i="1"/>
  <c r="A88" i="1"/>
  <c r="A83" i="1"/>
  <c r="A64" i="1"/>
  <c r="A48" i="1"/>
  <c r="A43" i="1"/>
  <c r="A24" i="1"/>
  <c r="B9" i="1"/>
  <c r="D9" i="1" s="1"/>
  <c r="F9" i="1" s="1"/>
  <c r="H9" i="1" s="1"/>
  <c r="J9" i="1" s="1"/>
  <c r="B25" i="1" s="1"/>
  <c r="D25" i="1" s="1"/>
  <c r="F25" i="1" s="1"/>
  <c r="H25" i="1" s="1"/>
  <c r="J25" i="1" s="1"/>
  <c r="B49" i="1" s="1"/>
  <c r="D49" i="1" s="1"/>
  <c r="F49" i="1" s="1"/>
  <c r="H49" i="1" s="1"/>
  <c r="J49" i="1" s="1"/>
  <c r="B65" i="1" s="1"/>
  <c r="D65" i="1" s="1"/>
  <c r="F65" i="1" s="1"/>
  <c r="H65" i="1" s="1"/>
  <c r="J65" i="1" s="1"/>
  <c r="B89" i="1" s="1"/>
  <c r="D89" i="1" s="1"/>
  <c r="F89" i="1" s="1"/>
  <c r="H89" i="1" s="1"/>
  <c r="J89" i="1" s="1"/>
  <c r="B105" i="1" s="1"/>
  <c r="D105" i="1" s="1"/>
  <c r="F105" i="1" s="1"/>
  <c r="H105" i="1" s="1"/>
  <c r="J105" i="1" s="1"/>
  <c r="B129" i="1" s="1"/>
  <c r="D129" i="1" s="1"/>
  <c r="F129" i="1" s="1"/>
  <c r="H129" i="1" s="1"/>
  <c r="J129" i="1" s="1"/>
  <c r="B145" i="1" s="1"/>
  <c r="D145" i="1" s="1"/>
  <c r="F145" i="1" s="1"/>
  <c r="H145" i="1" s="1"/>
  <c r="J145" i="1" s="1"/>
  <c r="A8" i="1"/>
  <c r="A3" i="1"/>
  <c r="B23" i="2" l="1"/>
  <c r="M42" i="2"/>
  <c r="N42" i="2" s="1"/>
  <c r="M62" i="2" s="1"/>
  <c r="L82" i="2"/>
  <c r="M81" i="3"/>
  <c r="C17" i="3"/>
  <c r="C29" i="3" s="1"/>
  <c r="C41" i="3" s="1"/>
  <c r="C53" i="3" s="1"/>
  <c r="C65" i="3" s="1"/>
  <c r="O17" i="3" s="1"/>
  <c r="O29" i="3" s="1"/>
  <c r="O41" i="3" s="1"/>
  <c r="O53" i="3" s="1"/>
  <c r="O65" i="3" s="1"/>
  <c r="C95" i="3" s="1"/>
  <c r="C107" i="3" s="1"/>
  <c r="C119" i="3" s="1"/>
  <c r="C131" i="3" s="1"/>
  <c r="C143" i="3" s="1"/>
  <c r="O95" i="3" s="1"/>
  <c r="O107" i="3" s="1"/>
  <c r="O119" i="3" s="1"/>
  <c r="O131" i="3" s="1"/>
  <c r="O143" i="3" s="1"/>
  <c r="C173" i="3" s="1"/>
  <c r="C185" i="3" s="1"/>
  <c r="C197" i="3" s="1"/>
  <c r="C209" i="3" s="1"/>
  <c r="C221" i="3" s="1"/>
  <c r="O173" i="3" s="1"/>
  <c r="O185" i="3" s="1"/>
  <c r="O197" i="3" s="1"/>
  <c r="O209" i="3" s="1"/>
  <c r="O221" i="3" s="1"/>
  <c r="C251" i="3" s="1"/>
  <c r="C263" i="3" s="1"/>
  <c r="C275" i="3" s="1"/>
  <c r="C287" i="3" s="1"/>
  <c r="C299" i="3" s="1"/>
  <c r="O251" i="3" s="1"/>
  <c r="O263" i="3" s="1"/>
  <c r="O275" i="3" s="1"/>
  <c r="O287" i="3" s="1"/>
  <c r="O299" i="3" s="1"/>
  <c r="Y81" i="3"/>
  <c r="M159" i="3"/>
  <c r="O159" i="3"/>
  <c r="A84" i="3"/>
  <c r="A162" i="3" s="1"/>
  <c r="A240" i="3" s="1"/>
  <c r="Y159" i="3"/>
  <c r="B43" i="2" l="1"/>
  <c r="L102" i="2"/>
  <c r="M82" i="2"/>
  <c r="N62" i="2"/>
  <c r="B63" i="2"/>
  <c r="L164" i="2" l="1"/>
  <c r="N82" i="2"/>
  <c r="B83" i="2" s="1"/>
  <c r="M102" i="2"/>
  <c r="N102" i="2" s="1"/>
  <c r="M164" i="2" s="1"/>
  <c r="N164" i="2" s="1"/>
  <c r="B103" i="2" l="1"/>
  <c r="B165" i="2"/>
</calcChain>
</file>

<file path=xl/sharedStrings.xml><?xml version="1.0" encoding="utf-8"?>
<sst xmlns="http://schemas.openxmlformats.org/spreadsheetml/2006/main" count="1668" uniqueCount="355">
  <si>
    <t>Cuisines centrales 
de Fégréac &amp; de Mauron</t>
  </si>
  <si>
    <t xml:space="preserve">
de Fégréac &amp; de Mauron</t>
  </si>
  <si>
    <t>Numéro de période</t>
  </si>
  <si>
    <t>Semaine</t>
  </si>
  <si>
    <t>Période</t>
  </si>
  <si>
    <t>Cr</t>
  </si>
  <si>
    <t>COMMUNE</t>
  </si>
  <si>
    <r>
      <t xml:space="preserve">CODE CLIENT </t>
    </r>
    <r>
      <rPr>
        <i/>
        <sz val="12"/>
        <rFont val="Calibri"/>
        <family val="2"/>
      </rPr>
      <t>(impératif)</t>
    </r>
  </si>
  <si>
    <t>LÉGENDE</t>
  </si>
  <si>
    <t>MARS/AVRIL</t>
  </si>
  <si>
    <r>
      <t xml:space="preserve">* Plat complet (sans accompagnement)                  ** Plat sans sauce
</t>
    </r>
    <r>
      <rPr>
        <b/>
        <sz val="10"/>
        <rFont val="Calibri"/>
        <family val="2"/>
      </rPr>
      <t xml:space="preserve">Menu équilibré et conseillé                      </t>
    </r>
    <r>
      <rPr>
        <b/>
        <u/>
        <sz val="10"/>
        <rFont val="Calibri"/>
        <family val="2"/>
      </rPr>
      <t>Dessert principal</t>
    </r>
    <r>
      <rPr>
        <b/>
        <sz val="10"/>
        <rFont val="Calibri"/>
        <family val="2"/>
      </rPr>
      <t xml:space="preserve">                   </t>
    </r>
    <r>
      <rPr>
        <sz val="10"/>
        <rFont val="Calibri"/>
        <family val="2"/>
      </rPr>
      <t>Constante</t>
    </r>
  </si>
  <si>
    <t>Nombre de pages</t>
  </si>
  <si>
    <t>Lundi</t>
  </si>
  <si>
    <t>Effectif</t>
  </si>
  <si>
    <t>Mardi</t>
  </si>
  <si>
    <t>Mercredi</t>
  </si>
  <si>
    <t>Jeudi</t>
  </si>
  <si>
    <t>Vendredi</t>
  </si>
  <si>
    <t xml:space="preserve"> ENTRÉES</t>
  </si>
  <si>
    <t xml:space="preserve">Betterave vinaigrette </t>
  </si>
  <si>
    <t>Salade piémontaise</t>
  </si>
  <si>
    <t>Salade composée</t>
  </si>
  <si>
    <t xml:space="preserve"> Velouté de légumes</t>
  </si>
  <si>
    <t>Duo de crudité</t>
  </si>
  <si>
    <t xml:space="preserve">Chou blanc aux pommes </t>
  </si>
  <si>
    <t>Salade Romaine</t>
  </si>
  <si>
    <t>Salade Méditerranéenne</t>
  </si>
  <si>
    <t xml:space="preserve"> Haricots verts vinaigrette </t>
  </si>
  <si>
    <t xml:space="preserve">Crêpe au fromage </t>
  </si>
  <si>
    <t>Quiche lorraine ℗</t>
  </si>
  <si>
    <t xml:space="preserve">Carottes râpée vinaigrette </t>
  </si>
  <si>
    <t>Céleri râpé mayonnaise au curry</t>
  </si>
  <si>
    <t>Pâté de campagne  ℗ + cornichon</t>
  </si>
  <si>
    <t>Macédoine de légumes</t>
  </si>
  <si>
    <t>PLATS</t>
  </si>
  <si>
    <t>Tortelloni au saumon
 sauce beurre blanc</t>
  </si>
  <si>
    <t xml:space="preserve">Tarte aux fromages* - salade verte </t>
  </si>
  <si>
    <t>Jambon grill sauce normande ℗</t>
  </si>
  <si>
    <t>Sauté de dinde basquaise</t>
  </si>
  <si>
    <t xml:space="preserve">Hachis parmentier* - Salade verte </t>
  </si>
  <si>
    <t>LÉGUMES
FÉCULENTS</t>
  </si>
  <si>
    <t xml:space="preserve"> - </t>
  </si>
  <si>
    <t>Petits pois</t>
  </si>
  <si>
    <t xml:space="preserve">Semoule </t>
  </si>
  <si>
    <t xml:space="preserve">Haricots verts </t>
  </si>
  <si>
    <t>Blé</t>
  </si>
  <si>
    <t xml:space="preserve">Lentilles </t>
  </si>
  <si>
    <t>Carottes rissolées</t>
  </si>
  <si>
    <t xml:space="preserve">Poêlée de légumes </t>
  </si>
  <si>
    <t>Purée</t>
  </si>
  <si>
    <t>Frites (au four)</t>
  </si>
  <si>
    <r>
      <rPr>
        <b/>
        <sz val="12"/>
        <color indexed="8"/>
        <rFont val="Calibri"/>
        <family val="2"/>
      </rPr>
      <t xml:space="preserve"> </t>
    </r>
    <r>
      <rPr>
        <b/>
        <sz val="12"/>
        <color indexed="8"/>
        <rFont val="Arial"/>
        <family val="2"/>
      </rPr>
      <t>DESSERTS</t>
    </r>
  </si>
  <si>
    <t>Edam</t>
  </si>
  <si>
    <t>Petit suisse sucré</t>
  </si>
  <si>
    <t>Chanteneige</t>
  </si>
  <si>
    <t>Yaourt aromatisé</t>
  </si>
  <si>
    <t>Brie</t>
  </si>
  <si>
    <t xml:space="preserve">Purée de fruits </t>
  </si>
  <si>
    <t>Fruit de saison</t>
  </si>
  <si>
    <t>Mousse au chocolat</t>
  </si>
  <si>
    <t>Crème à la vanille</t>
  </si>
  <si>
    <t xml:space="preserve">Camembert </t>
  </si>
  <si>
    <t>Port Salut</t>
  </si>
  <si>
    <t>Radis beurre</t>
  </si>
  <si>
    <t xml:space="preserve">Œufs durs mayonnaise </t>
  </si>
  <si>
    <t>Macédoine de légumes mayonnaise</t>
  </si>
  <si>
    <t xml:space="preserve"> Champignons à la crème</t>
  </si>
  <si>
    <t xml:space="preserve">Salade Africaine </t>
  </si>
  <si>
    <t>Salade de cœurs de palmier et maïs</t>
  </si>
  <si>
    <t xml:space="preserve">Salade Romaine </t>
  </si>
  <si>
    <t xml:space="preserve">Lentilles vinaigrette </t>
  </si>
  <si>
    <t>Salade coleslaw</t>
  </si>
  <si>
    <t xml:space="preserve">Samoussa de bœuf </t>
  </si>
  <si>
    <t xml:space="preserve">Velouté de légumes </t>
  </si>
  <si>
    <t>Salade jurassienne</t>
  </si>
  <si>
    <t>Fond d'artichaut au thon</t>
  </si>
  <si>
    <t>Croisillon Dubarry</t>
  </si>
  <si>
    <t xml:space="preserve">Pommes de terre rosa </t>
  </si>
  <si>
    <t xml:space="preserve">Gratin de pommes de terre, jambon et salsifis </t>
  </si>
  <si>
    <t>Poisson façon meunière + citron</t>
  </si>
  <si>
    <t>Steak haché sauce au poivre</t>
  </si>
  <si>
    <t>Couscous végétarien *</t>
  </si>
  <si>
    <t xml:space="preserve">Poulet mafé </t>
  </si>
  <si>
    <t>Poisson meunière + citron</t>
  </si>
  <si>
    <t xml:space="preserve">Purée de brocolis </t>
  </si>
  <si>
    <t xml:space="preserve">Riz </t>
  </si>
  <si>
    <t xml:space="preserve">Ratatouille </t>
  </si>
  <si>
    <t xml:space="preserve">Boulgour </t>
  </si>
  <si>
    <t xml:space="preserve">Pâtes </t>
  </si>
  <si>
    <t>Epinard à l'ail</t>
  </si>
  <si>
    <t xml:space="preserve">Légumes à la bretonne </t>
  </si>
  <si>
    <t>Mimolette</t>
  </si>
  <si>
    <t xml:space="preserve">Yaourt sucré </t>
  </si>
  <si>
    <t>Vache qui rit</t>
  </si>
  <si>
    <t xml:space="preserve">Emmental </t>
  </si>
  <si>
    <t xml:space="preserve">Gélifié vanille </t>
  </si>
  <si>
    <t>Velouté aux fruits</t>
  </si>
  <si>
    <t>Gâteau à la banane</t>
  </si>
  <si>
    <t>Mousse citron</t>
  </si>
  <si>
    <t>Flan nappé caramel</t>
  </si>
  <si>
    <t>Camembert</t>
  </si>
  <si>
    <t xml:space="preserve">Océane de Restauration vous informe que la viande bovine est d'origine française conformément au décret du 17/12/2002. Notre viande de porc est certifiée VPF.
Pour des raisons d'approvisionnement, Océane de Restauration se réserve le droit de modifier certaines composantes du menu et vous remercie de votre compréhension. 
.
</t>
  </si>
  <si>
    <r>
      <rPr>
        <b/>
        <i/>
        <u/>
        <sz val="10"/>
        <rFont val="Arial"/>
        <family val="2"/>
      </rPr>
      <t>IMPORTANT</t>
    </r>
    <r>
      <rPr>
        <i/>
        <sz val="10"/>
        <rFont val="Arial"/>
        <family val="2"/>
      </rPr>
      <t xml:space="preserve"> : nos menus sont réalisés par notre équipe de diététiciens diplômés et respectent scrupuleusement les préconisations du GEMRCN. Toute modification de ces menus peut donc entraîner un déséquilibre sur le plan nutritionnel ou diététique, elles sont par conséquent et dans la mesure du possible à limiter au maximum. </t>
    </r>
  </si>
  <si>
    <t>Céleri rémoulade</t>
  </si>
  <si>
    <t xml:space="preserve">Salade bohème </t>
  </si>
  <si>
    <t xml:space="preserve">Pizza aux légumes </t>
  </si>
  <si>
    <t>Velouté de légumes verts</t>
  </si>
  <si>
    <t>Pâté de campagne + cornichon ℗</t>
  </si>
  <si>
    <t xml:space="preserve">Carottes râpées
 vinaigrette </t>
  </si>
  <si>
    <t>Salade Capri ℗</t>
  </si>
  <si>
    <t xml:space="preserve">Duo de choux </t>
  </si>
  <si>
    <t>Duo de crudités</t>
  </si>
  <si>
    <t xml:space="preserve">Terrine de légumes </t>
  </si>
  <si>
    <t xml:space="preserve">Champignon à la crème </t>
  </si>
  <si>
    <t>Coquillettes monégasques</t>
  </si>
  <si>
    <t>Salade provençale</t>
  </si>
  <si>
    <t xml:space="preserve">Sardine à l'huile </t>
  </si>
  <si>
    <t>Lentilles à l'indienne* - Boulgour</t>
  </si>
  <si>
    <t>Cordon bleu dinde</t>
  </si>
  <si>
    <t xml:space="preserve">Filet de poisson sauce provençale  </t>
  </si>
  <si>
    <t>Saucisse fumée sauce barbecue</t>
  </si>
  <si>
    <t xml:space="preserve">Paupiette de veau au jus </t>
  </si>
  <si>
    <t>Moelleux de poulet sauce échalote</t>
  </si>
  <si>
    <t xml:space="preserve">Pommes persillées
 au beurre </t>
  </si>
  <si>
    <t>Haricots beurre</t>
  </si>
  <si>
    <t xml:space="preserve">Jardinière de légumes </t>
  </si>
  <si>
    <t>Purée de carottes</t>
  </si>
  <si>
    <t xml:space="preserve">Julienne de légumes </t>
  </si>
  <si>
    <t>Chou-fleur persillé</t>
  </si>
  <si>
    <t>Pâtes</t>
  </si>
  <si>
    <t>Tartare ail et fines herbes</t>
  </si>
  <si>
    <t>Madame Loïk</t>
  </si>
  <si>
    <t xml:space="preserve">Cocktails de fruits </t>
  </si>
  <si>
    <t>Gouda</t>
  </si>
  <si>
    <t>Liégeois vanille</t>
  </si>
  <si>
    <t>Salade paysanne</t>
  </si>
  <si>
    <t>Chou aux raisins</t>
  </si>
  <si>
    <t xml:space="preserve">Carottes râpées vinaigrette </t>
  </si>
  <si>
    <t>Crêpe au fromage</t>
  </si>
  <si>
    <t>Velouté de légumes</t>
  </si>
  <si>
    <t xml:space="preserve">Radis beurre </t>
  </si>
  <si>
    <t>Champignons à la crème</t>
  </si>
  <si>
    <t xml:space="preserve">Galantine de volaille </t>
  </si>
  <si>
    <t xml:space="preserve"> Croisillon fromage</t>
  </si>
  <si>
    <t xml:space="preserve">Haricots verts vinaigrette </t>
  </si>
  <si>
    <t>Cassoulet* ℗</t>
  </si>
  <si>
    <t>Boulette de bœuf  sauce forestière</t>
  </si>
  <si>
    <t>Sauté de poulet aux oignons</t>
  </si>
  <si>
    <t>Pâtes bolognaise végétarienne *</t>
  </si>
  <si>
    <t xml:space="preserve">Poisson façon meunière </t>
  </si>
  <si>
    <t>Filet de poisson sauce normande</t>
  </si>
  <si>
    <t xml:space="preserve">Petits pois / carottes </t>
  </si>
  <si>
    <t xml:space="preserve">Endives braisés </t>
  </si>
  <si>
    <t>Boulgour</t>
  </si>
  <si>
    <t>Purée de potiron</t>
  </si>
  <si>
    <t xml:space="preserve">Brocolis </t>
  </si>
  <si>
    <t>Pommes vapeur</t>
  </si>
  <si>
    <t>Petit moulé</t>
  </si>
  <si>
    <t>Madeleine</t>
  </si>
  <si>
    <t>Buchette de chèvre</t>
  </si>
  <si>
    <t>Yaourt sucré</t>
  </si>
  <si>
    <t xml:space="preserve">Fromage blanc à la vanille </t>
  </si>
  <si>
    <t>Emmental</t>
  </si>
  <si>
    <t xml:space="preserve">Yaourt brassé </t>
  </si>
  <si>
    <t>Picon</t>
  </si>
  <si>
    <t xml:space="preserve">Océane de Restauration vous informe que la viande bovine est d'origine française conformément au décret du 17/12/2002. Notre viande de porc est certifiée VPF.
Pour des raisons d'approvisionnement, Océane de Restauration se réserve le droit de modifier certaines composantes du menu et vous remercie de votre compréhension. 
</t>
  </si>
  <si>
    <t xml:space="preserve">Salade Indienne </t>
  </si>
  <si>
    <t>Velouté de potiron</t>
  </si>
  <si>
    <t xml:space="preserve">Taboulé </t>
  </si>
  <si>
    <t xml:space="preserve">Salade de pois chiches </t>
  </si>
  <si>
    <t>Pâté de campagne ℗ + cornichon</t>
  </si>
  <si>
    <t>Salade d'agrumes</t>
  </si>
  <si>
    <t xml:space="preserve">Salade de haricots verts vinaigrette </t>
  </si>
  <si>
    <t>Asperges vinaigrette</t>
  </si>
  <si>
    <t xml:space="preserve">Duo de crudités </t>
  </si>
  <si>
    <t xml:space="preserve">Hachis végétarien*  </t>
  </si>
  <si>
    <t>Paupiette de veau sauce échalote</t>
  </si>
  <si>
    <t>Sauté de porc aux poivrons ℗</t>
  </si>
  <si>
    <t>Emincé de dinde sauce barbecue</t>
  </si>
  <si>
    <t>Filet de poisson sauce fumet</t>
  </si>
  <si>
    <t xml:space="preserve">Hachis végétarien* - salade verte </t>
  </si>
  <si>
    <t>Filet de poisson sauce beurre blanc</t>
  </si>
  <si>
    <t xml:space="preserve">Gratin de brocolis </t>
  </si>
  <si>
    <t xml:space="preserve">Haricots verts à l'ail </t>
  </si>
  <si>
    <t>Jardinière de légumes</t>
  </si>
  <si>
    <t>Cocktail de fruits</t>
  </si>
  <si>
    <t xml:space="preserve">Tarte aux pommes </t>
  </si>
  <si>
    <t>Salade de chou rouge</t>
  </si>
  <si>
    <t xml:space="preserve">Macédoine de légumes </t>
  </si>
  <si>
    <t>Carottes râpées vinaigrette</t>
  </si>
  <si>
    <t xml:space="preserve">Trio de légumes </t>
  </si>
  <si>
    <t xml:space="preserve">Lentilles ciboulette </t>
  </si>
  <si>
    <t xml:space="preserve">Blé à la provençale </t>
  </si>
  <si>
    <t xml:space="preserve">Céleri vinaigrette </t>
  </si>
  <si>
    <t xml:space="preserve"> Chou à l’alsacienne   ℗</t>
  </si>
  <si>
    <t xml:space="preserve">Champignon à la grecques </t>
  </si>
  <si>
    <t>Taboulé d'Ebly</t>
  </si>
  <si>
    <t>Bœuf bourguignon</t>
  </si>
  <si>
    <t xml:space="preserve">Moelleux de poulet au curry </t>
  </si>
  <si>
    <t>Gnocchis, béchamel, ricotta, épinard*</t>
  </si>
  <si>
    <t>Saucisse façon rougail ℗</t>
  </si>
  <si>
    <t>Chou-fleur au paprika</t>
  </si>
  <si>
    <t>Duo de haricots</t>
  </si>
  <si>
    <t xml:space="preserve">Pommes vapeur </t>
  </si>
  <si>
    <t>Riz</t>
  </si>
  <si>
    <t xml:space="preserve">Blé </t>
  </si>
  <si>
    <t>Bâtonnière de légumes</t>
  </si>
  <si>
    <t xml:space="preserve">Choux de Bruxelles </t>
  </si>
  <si>
    <t xml:space="preserve">Mimolette </t>
  </si>
  <si>
    <t xml:space="preserve">Buchette de chèvre </t>
  </si>
  <si>
    <t xml:space="preserve">Velouté aux fruits </t>
  </si>
  <si>
    <t>Fromage frais sucré</t>
  </si>
  <si>
    <t>Abricots au sirop</t>
  </si>
  <si>
    <t xml:space="preserve">Océane de Restauration vous informe que la viande bovine est d'origine française conformément au décret du 17/12/2002. Notre viande de porc est certifiée VPF.
Pour des raisons d'approvisionnement, Océane de Restauration se réserve le droit de modifier certaines composantes du menu et vous remercie de votre compréhension. </t>
  </si>
  <si>
    <t xml:space="preserve">Salade du Périgord </t>
  </si>
  <si>
    <t xml:space="preserve">Roulé au fromage </t>
  </si>
  <si>
    <t>Macédoine de légume</t>
  </si>
  <si>
    <t>Carottes râpées et maïs</t>
  </si>
  <si>
    <t xml:space="preserve">Salade composée </t>
  </si>
  <si>
    <t>Salade Mexicaine</t>
  </si>
  <si>
    <t xml:space="preserve"> Lasagne à la bolognaise* </t>
  </si>
  <si>
    <t xml:space="preserve">Filet de poisson sauce crème </t>
  </si>
  <si>
    <t>Jambon grill  ℗ + dosette de ketchup</t>
  </si>
  <si>
    <t xml:space="preserve">Boulgour aux légumes* </t>
  </si>
  <si>
    <t xml:space="preserve">Brocolis au beurre </t>
  </si>
  <si>
    <t xml:space="preserve">  - </t>
  </si>
  <si>
    <t xml:space="preserve">Carottes braisées </t>
  </si>
  <si>
    <t>Semoule</t>
  </si>
  <si>
    <t xml:space="preserve">Purée de pommes de terre </t>
  </si>
  <si>
    <t xml:space="preserve">Petits pois </t>
  </si>
  <si>
    <t xml:space="preserve">Fruits au sirop </t>
  </si>
  <si>
    <t>Crème au chocolat</t>
  </si>
  <si>
    <t xml:space="preserve">Yaourt aromatisé </t>
  </si>
  <si>
    <t xml:space="preserve">Restaurant scolaire </t>
  </si>
  <si>
    <t>1er jour</t>
  </si>
  <si>
    <t>dernier jour</t>
  </si>
  <si>
    <t xml:space="preserve">Duo de crudité </t>
  </si>
  <si>
    <t>P. de terre, œuf, oignon, cornichons, mayonnaise</t>
  </si>
  <si>
    <t>Riz, gruyère, carotte, maïs, vgtte</t>
  </si>
  <si>
    <t>Carottes, pdt, oignons, céleri, poireaux, choux-fleurs, haricots verts, purée de tomates, crème fraîche</t>
  </si>
  <si>
    <t>Carotte râpée, céleri râpé, vgtte</t>
  </si>
  <si>
    <t xml:space="preserve">Tarte aux fromages* 
- Salade verte </t>
  </si>
  <si>
    <t xml:space="preserve">Jambon grill
 sauce normande </t>
  </si>
  <si>
    <t>Sauté de dinde
 basquaise</t>
  </si>
  <si>
    <t xml:space="preserve">Hachis parmentier* </t>
  </si>
  <si>
    <t>Fumet, échalotes, vin blanc, crème, roux, ass</t>
  </si>
  <si>
    <t xml:space="preserve">Jus de pommes, fond brun, base roux, crème </t>
  </si>
  <si>
    <t>Oignons, poivrons, tomates, fond, ail, herbes, roux, ass</t>
  </si>
  <si>
    <t>Purée de pommes de terre, haché de bœuf, sauce tomate, oignons</t>
  </si>
  <si>
    <t>Edam (prédécoupé)</t>
  </si>
  <si>
    <t>Brie (à la coupe)</t>
  </si>
  <si>
    <t xml:space="preserve"> *  Plats composés
** Sans sauce</t>
  </si>
  <si>
    <t>D'origine 100% française, toutes nos viandes sont issues d'élevages régionaux et d'éleveurs qui comptent parmi les meilleurs producteurs de viande française. En cas de rupture, nous nous fournissons auprès de producteurs Européens (Allemagne, Espagne, Pologne) pour assurer la continuité du menu. En outre, nous nous réservons le droit de modifier certaines composantes du menu. Dans ce cas, nous vous tiendrons informé par mail.  Merci pour votre compréhension. 
«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t>
  </si>
  <si>
    <t xml:space="preserve">Salade africaine </t>
  </si>
  <si>
    <t>Haricots verts, flageolets, petits pois, carotte, navet, mayonnaise</t>
  </si>
  <si>
    <t xml:space="preserve">Carottes râpées, mais, cœurs de palmier, avocat, vgte </t>
  </si>
  <si>
    <t>Gratin de pommes de terre, jambon et salsifis *</t>
  </si>
  <si>
    <t>Steak haché 
sauce au poivre</t>
  </si>
  <si>
    <t>Poulet mafé</t>
  </si>
  <si>
    <t xml:space="preserve">Salsifis, pommes de terre, jambon, béchamel </t>
  </si>
  <si>
    <t>Fond brun, crème, base roux, poivre</t>
  </si>
  <si>
    <t>Semoule, pois chiches, légumes à couscous</t>
  </si>
  <si>
    <t xml:space="preserve">Poulet, gingembre, ail, oignon, soupe Nuoc mam, concentré de tomate, beurre de cacahuète, carottes, pdt
</t>
  </si>
  <si>
    <t>Mimolette (à la coupe)</t>
  </si>
  <si>
    <t>Emmental (prédécoupé)</t>
  </si>
  <si>
    <t>DD'origine 100% française, toutes nos viandes sont issues d'élevages régionaux et d'éleveurs qui comptent parmi les meilleurs producteurs de viande française. En cas de rupture, nous nous fournissons auprès de producteurs Européens (Allemagne, Espagne, Pologne) pour assurer la continuité du menu. En outre, nous nous réservons le droit de modifier certaines composantes du menu. Dans ce cas, nous vous tiendrons informé par mail.  Merci pour votre compréhension. 
«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t>
  </si>
  <si>
    <t>Velouté 
de légumes verts</t>
  </si>
  <si>
    <t xml:space="preserve">Pâté de campagne + cornichon </t>
  </si>
  <si>
    <t>Chou blanc, rôti de dinde, raisins secs, ciboulette, tomate, vgtte</t>
  </si>
  <si>
    <t>Pommes de terre, céleri, haricots verts, oignons, brocolis, poireaux, épinards, carottes</t>
  </si>
  <si>
    <t xml:space="preserve">Lentilles à l'indienne*  - Boulgour </t>
  </si>
  <si>
    <t xml:space="preserve">Cordon bleu 
à la dinde </t>
  </si>
  <si>
    <t xml:space="preserve">Paupiette de veau 
au jus </t>
  </si>
  <si>
    <t>Lentilles vertes, lait de coco, oignons</t>
  </si>
  <si>
    <t>Tomate, ail, herbes, fumet, roux, ass</t>
  </si>
  <si>
    <t xml:space="preserve">Haricots beurre </t>
  </si>
  <si>
    <t>Haricots verts, carottes, petits pois, navets, Pommes de terre</t>
  </si>
  <si>
    <t>Camembert (à la coupe)</t>
  </si>
  <si>
    <t>P. de terre, lardons fumés, oeuf dur, vgtte</t>
  </si>
  <si>
    <t>Boulette de bœuf sauce forestière</t>
  </si>
  <si>
    <t>Sauté de poulet 
aux oignons</t>
  </si>
  <si>
    <t xml:space="preserve">Saucisse de toulouse, haricots blancs sauce tomate </t>
  </si>
  <si>
    <t>Oignons, champignons, fond, roux, ass, crème</t>
  </si>
  <si>
    <t>Fond, oignons, roux, ass</t>
  </si>
  <si>
    <t xml:space="preserve">Egrené de blé, sauce tomate maison </t>
  </si>
  <si>
    <t>Ratatouille</t>
  </si>
  <si>
    <t>Buchette de chèvre (à la coupe)</t>
  </si>
  <si>
    <t>Œuf dur mayonnaise</t>
  </si>
  <si>
    <t>Chou blanc, poulet, curry, vgtte</t>
  </si>
  <si>
    <t>Potiron, pomme de terre, lait</t>
  </si>
  <si>
    <t xml:space="preserve">Hachis végétarien* </t>
  </si>
  <si>
    <t>Sauté de porc 
sauce aux poivrons</t>
  </si>
  <si>
    <t>Filet de poisson
 sauce fumet</t>
  </si>
  <si>
    <t>Purée de pommes de terre, lentilles vertes bio, sauce tomate, oignons</t>
  </si>
  <si>
    <t>Fond, échalotes, roux, ass</t>
  </si>
  <si>
    <t>Oignons, épices barbecue, fond volaille + veau, roux, ass</t>
  </si>
  <si>
    <t>Brocolis, pdt, béchamel</t>
  </si>
  <si>
    <t>Jardinière de légumes (poivron, aubergine, courgettes, tomate)</t>
  </si>
  <si>
    <t>Gouda (prédécoupé)</t>
  </si>
  <si>
    <t>Carottes râpées
 vinaigrette</t>
  </si>
  <si>
    <t>P. de terre, champignon cru, radis, carotte râpée, vgtte</t>
  </si>
  <si>
    <t>Chou rouge, échalote, pommes, vgtte</t>
  </si>
  <si>
    <t>Poisson façon meunière  + citron</t>
  </si>
  <si>
    <t xml:space="preserve">Moelleux de poulet
 au curry </t>
  </si>
  <si>
    <t>Saucisse façon rougail ℗*</t>
  </si>
  <si>
    <t xml:space="preserve">Bœuf, carottes, oignons, thym, laurier </t>
  </si>
  <si>
    <t>Curry, fond, oignons, roux, ass, crème</t>
  </si>
  <si>
    <t>Gnocchis, béchamel, épinard, ricotta, ail, muscade</t>
  </si>
  <si>
    <t>Saucisse fumée, coulis de tomate, ail, oignons, épices</t>
  </si>
  <si>
    <t>D'origine 100% française, toutes nos viandes sont issues d'élevages régionaux et d'éleveurs qui comptent parmi les meilleurs producteurs de viande française. Pour des raisons d'approvisionnement, Océane de restauration se réserve le droit de modifier certaines composantes du menu. Dans ce cas, nous vous tiendrons informé par mail.  Merci pour votre compréhension.
«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t>
  </si>
  <si>
    <t xml:space="preserve">Céleri rémoulade </t>
  </si>
  <si>
    <t>Salade du Périgord</t>
  </si>
  <si>
    <t>P. de terre, gésiers de volaille, haricots verts, carotte, ciboulette, vgtte</t>
  </si>
  <si>
    <t>Carottes, pommes de terre, oignons, haricots verts, céleri, choux-fleurs, poireaux</t>
  </si>
  <si>
    <t xml:space="preserve">Filet de poisson
 sauce crème </t>
  </si>
  <si>
    <t>Boulgour aux légumes *</t>
  </si>
  <si>
    <t>Boulgour + légumes à tajine (Carottes, courgettes, aubergines, poivrons, abricots secs, pois chiches, raisins secs)  bouillon</t>
  </si>
  <si>
    <t>Brocolis, champignons, haricots verts, poivrons, oignons</t>
  </si>
  <si>
    <t>Réf : ENR.COM.11 / V4
Création : 2001
Révision : 1.09.2010
Page : 1</t>
  </si>
  <si>
    <t>Année 2023/2024</t>
  </si>
  <si>
    <t>1ère semaine</t>
  </si>
  <si>
    <r>
      <rPr>
        <b/>
        <u/>
        <sz val="12"/>
        <color indexed="8"/>
        <rFont val="Calibri"/>
        <family val="2"/>
      </rPr>
      <t>Site</t>
    </r>
    <r>
      <rPr>
        <sz val="12"/>
        <color indexed="8"/>
        <rFont val="Calibri"/>
        <family val="2"/>
      </rPr>
      <t xml:space="preserve"> :</t>
    </r>
  </si>
  <si>
    <t>…………………………………………...……...…………………………………………………………………………………………………………………</t>
  </si>
  <si>
    <r>
      <rPr>
        <b/>
        <u/>
        <sz val="12"/>
        <color indexed="8"/>
        <rFont val="Calibri"/>
        <family val="2"/>
      </rPr>
      <t xml:space="preserve">Responsable de secteur </t>
    </r>
    <r>
      <rPr>
        <sz val="12"/>
        <color indexed="8"/>
        <rFont val="Calibri"/>
        <family val="2"/>
      </rPr>
      <t>:</t>
    </r>
  </si>
  <si>
    <t>Nous avons mis en place ces fiches de liaison afin de pouvoir mesurer votre satisfaction sur les plats que nous proposons et de prendre en considération vos remarques. Nous vous remercions de bien vouloir nous retourner cette fiche complétée à la fin de chaque semaine par fax ou via le chauffeur afin que ces remarques soient prise en compte dès l’établissement de la prochaine série de menus.</t>
  </si>
  <si>
    <t>Merci de préciser la ou les raison(s)</t>
  </si>
  <si>
    <t>Cuisson</t>
  </si>
  <si>
    <t>Texture</t>
  </si>
  <si>
    <t>Goût</t>
  </si>
  <si>
    <t>Sauce</t>
  </si>
  <si>
    <t>Quantité</t>
  </si>
  <si>
    <t>Commentaires</t>
  </si>
  <si>
    <t>Dates :</t>
  </si>
  <si>
    <t>Nom du plat :</t>
  </si>
  <si>
    <t>TA</t>
  </si>
  <si>
    <t>A</t>
  </si>
  <si>
    <t>NA</t>
  </si>
  <si>
    <t>q</t>
  </si>
  <si>
    <t xml:space="preserve">Concombre à la crème </t>
  </si>
  <si>
    <t>TA : Très Apprécié, A : apprécié, NA : Non Apprécié. En cas de changement, merci d’indiquer le plat servi en rayant le plat renseigné.</t>
  </si>
  <si>
    <t>Commentaires sur la logistique, les livraisons, etc.</t>
  </si>
  <si>
    <t xml:space="preserve">Cake maison 
aux dés de volaille </t>
  </si>
  <si>
    <t>Farine, œuf, lait, dés de volaille, fromage</t>
  </si>
  <si>
    <t xml:space="preserve">Entremets au caramel 
maison </t>
  </si>
  <si>
    <t xml:space="preserve">Entremets au caramel </t>
  </si>
  <si>
    <t>Gâteau à la fève 
de Tonka maison</t>
  </si>
  <si>
    <t>Gâteau à la fève
 de Tonka maison</t>
  </si>
  <si>
    <t>Cake salé maison</t>
  </si>
  <si>
    <t xml:space="preserve">Farine, lait, œuf, fromage </t>
  </si>
  <si>
    <t>Gâteau au chocolat
 maison</t>
  </si>
  <si>
    <t>Gâteau au chocolat</t>
  </si>
  <si>
    <t xml:space="preserve">Boulette d'agneau </t>
  </si>
  <si>
    <t>Flageolet</t>
  </si>
  <si>
    <t>Tortelloni au saumon
 sauce tomate *</t>
  </si>
  <si>
    <t>Tortelloni au saumon
 sauce tomate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</si>
</sst>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40C]d\ mmmm;@"/>
    <numFmt numFmtId="165" formatCode="[$-F800]dddd\,\ mmmm\ dd\,\ yyyy"/>
  </numFmts>
  <fonts count="75">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i/>
      <sz val="12"/>
      <name val="Arial"/>
      <family val="2"/>
    </font>
    <font>
      <b/>
      <i/>
      <sz val="16"/>
      <name val="Arial"/>
      <family val="2"/>
    </font>
    <font>
      <b/>
      <sz val="18"/>
      <name val="Arial"/>
      <family val="2"/>
    </font>
    <font>
      <b/>
      <sz val="12"/>
      <name val="Calibri"/>
      <family val="2"/>
      <scheme val="minor"/>
    </font>
    <font>
      <sz val="12"/>
      <color indexed="12"/>
      <name val="Calibri"/>
      <family val="2"/>
      <scheme val="minor"/>
    </font>
    <font>
      <i/>
      <sz val="12"/>
      <name val="Calibri"/>
      <family val="2"/>
    </font>
    <font>
      <b/>
      <u/>
      <sz val="12"/>
      <name val="Calibri"/>
      <family val="2"/>
      <scheme val="minor"/>
    </font>
    <font>
      <b/>
      <sz val="12"/>
      <color theme="0"/>
      <name val="Arial"/>
      <family val="2"/>
    </font>
    <font>
      <b/>
      <sz val="18"/>
      <color rgb="FFFF0000"/>
      <name val="Arial"/>
      <family val="2"/>
    </font>
    <font>
      <b/>
      <sz val="18"/>
      <color indexed="12"/>
      <name val="Arial"/>
      <family val="2"/>
    </font>
    <font>
      <sz val="10"/>
      <color indexed="12"/>
      <name val="Arial"/>
      <family val="2"/>
    </font>
    <font>
      <sz val="10"/>
      <name val="Calibri"/>
      <family val="2"/>
      <scheme val="minor"/>
    </font>
    <font>
      <b/>
      <sz val="10"/>
      <name val="Calibri"/>
      <family val="2"/>
    </font>
    <font>
      <b/>
      <u/>
      <sz val="10"/>
      <name val="Calibri"/>
      <family val="2"/>
    </font>
    <font>
      <sz val="10"/>
      <name val="Calibri"/>
      <family val="2"/>
    </font>
    <font>
      <sz val="12"/>
      <color indexed="12"/>
      <name val="Comic Sans MS"/>
      <family val="4"/>
    </font>
    <font>
      <b/>
      <sz val="12"/>
      <color theme="1"/>
      <name val="Arial"/>
      <family val="2"/>
    </font>
    <font>
      <b/>
      <sz val="11"/>
      <name val="Calibri"/>
      <family val="2"/>
      <scheme val="minor"/>
    </font>
    <font>
      <b/>
      <sz val="10"/>
      <name val="Calibri"/>
      <family val="2"/>
      <scheme val="minor"/>
    </font>
    <font>
      <sz val="12"/>
      <name val="Calibri"/>
      <family val="2"/>
      <scheme val="minor"/>
    </font>
    <font>
      <b/>
      <sz val="12"/>
      <color theme="1" tint="4.9989318521683403E-2"/>
      <name val="Calibri"/>
      <family val="2"/>
      <scheme val="minor"/>
    </font>
    <font>
      <sz val="12"/>
      <color theme="1" tint="4.9989318521683403E-2"/>
      <name val="Calibri"/>
      <family val="2"/>
      <scheme val="minor"/>
    </font>
    <font>
      <i/>
      <sz val="12"/>
      <color theme="1" tint="4.9989318521683403E-2"/>
      <name val="Calibri"/>
      <family val="2"/>
      <scheme val="minor"/>
    </font>
    <font>
      <i/>
      <sz val="12"/>
      <name val="Calibri"/>
      <family val="2"/>
      <scheme val="minor"/>
    </font>
    <font>
      <b/>
      <sz val="12"/>
      <color indexed="8"/>
      <name val="Calibri"/>
      <family val="2"/>
    </font>
    <font>
      <b/>
      <sz val="12"/>
      <color indexed="8"/>
      <name val="Arial"/>
      <family val="2"/>
    </font>
    <font>
      <sz val="11"/>
      <color indexed="12"/>
      <name val="Arial"/>
      <family val="2"/>
    </font>
    <font>
      <i/>
      <sz val="10"/>
      <color rgb="FFFF0000"/>
      <name val="Arial"/>
      <family val="2"/>
    </font>
    <font>
      <i/>
      <sz val="10"/>
      <name val="Arial"/>
      <family val="2"/>
    </font>
    <font>
      <b/>
      <i/>
      <u/>
      <sz val="10"/>
      <name val="Arial"/>
      <family val="2"/>
    </font>
    <font>
      <sz val="10"/>
      <name val="Arial"/>
      <family val="2"/>
    </font>
    <font>
      <sz val="32"/>
      <name val="Arial"/>
      <family val="2"/>
    </font>
    <font>
      <b/>
      <sz val="34"/>
      <color rgb="FFFF0066"/>
      <name val="Montserrat"/>
    </font>
    <font>
      <sz val="9"/>
      <name val="Arial"/>
      <family val="2"/>
    </font>
    <font>
      <sz val="20"/>
      <name val="Arial"/>
      <family val="2"/>
    </font>
    <font>
      <sz val="26"/>
      <name val="Arial"/>
      <family val="2"/>
    </font>
    <font>
      <sz val="16"/>
      <name val="Arial"/>
      <family val="2"/>
    </font>
    <font>
      <sz val="18"/>
      <name val="Arial"/>
      <family val="2"/>
    </font>
    <font>
      <sz val="28"/>
      <name val="Arial"/>
      <family val="2"/>
    </font>
    <font>
      <b/>
      <i/>
      <sz val="14"/>
      <name val="Arial"/>
      <family val="2"/>
    </font>
    <font>
      <sz val="20"/>
      <name val="Montserrat"/>
    </font>
    <font>
      <i/>
      <sz val="20"/>
      <name val="Montserrat"/>
    </font>
    <font>
      <i/>
      <sz val="20"/>
      <name val="Arial"/>
      <family val="2"/>
    </font>
    <font>
      <i/>
      <sz val="20"/>
      <color indexed="12"/>
      <name val="Arial"/>
      <family val="2"/>
    </font>
    <font>
      <sz val="10"/>
      <name val="Montserrat"/>
    </font>
    <font>
      <i/>
      <sz val="10"/>
      <name val="Montserrat"/>
    </font>
    <font>
      <sz val="9"/>
      <name val="Montserrat"/>
    </font>
    <font>
      <sz val="11"/>
      <name val="Montserrat"/>
    </font>
    <font>
      <sz val="12"/>
      <name val="Montserrat"/>
    </font>
    <font>
      <sz val="15"/>
      <name val="Montserrat"/>
    </font>
    <font>
      <i/>
      <sz val="15"/>
      <name val="Montserrat"/>
    </font>
    <font>
      <i/>
      <sz val="14"/>
      <name val="Arial"/>
      <family val="2"/>
    </font>
    <font>
      <b/>
      <sz val="18"/>
      <color theme="0"/>
      <name val="Montserrat"/>
    </font>
    <font>
      <b/>
      <sz val="20"/>
      <color theme="0"/>
      <name val="Montserrat"/>
    </font>
    <font>
      <b/>
      <sz val="22"/>
      <name val="Arial"/>
      <family val="2"/>
    </font>
    <font>
      <sz val="14"/>
      <color theme="1"/>
      <name val="Calibri"/>
      <family val="2"/>
      <scheme val="minor"/>
    </font>
    <font>
      <sz val="10"/>
      <color theme="1"/>
      <name val="Calibri"/>
      <family val="2"/>
      <scheme val="minor"/>
    </font>
    <font>
      <sz val="8"/>
      <color theme="1"/>
      <name val="Calibri"/>
      <family val="2"/>
      <scheme val="minor"/>
    </font>
    <font>
      <i/>
      <sz val="11"/>
      <color theme="1"/>
      <name val="Calibri"/>
      <family val="2"/>
      <scheme val="minor"/>
    </font>
    <font>
      <b/>
      <sz val="11"/>
      <color rgb="FFFF0000"/>
      <name val="Calibri"/>
      <family val="2"/>
      <scheme val="minor"/>
    </font>
    <font>
      <sz val="12"/>
      <color theme="1"/>
      <name val="Calibri"/>
      <family val="2"/>
      <scheme val="minor"/>
    </font>
    <font>
      <b/>
      <u/>
      <sz val="12"/>
      <color indexed="8"/>
      <name val="Calibri"/>
      <family val="2"/>
    </font>
    <font>
      <sz val="12"/>
      <color indexed="8"/>
      <name val="Calibri"/>
      <family val="2"/>
    </font>
    <font>
      <i/>
      <sz val="12"/>
      <color theme="1"/>
      <name val="Calibri"/>
      <family val="2"/>
      <scheme val="minor"/>
    </font>
    <font>
      <b/>
      <sz val="12"/>
      <color theme="1"/>
      <name val="Calibri"/>
      <family val="2"/>
      <scheme val="minor"/>
    </font>
    <font>
      <sz val="11"/>
      <color rgb="FF000000"/>
      <name val="Calibri"/>
      <family val="2"/>
    </font>
    <font>
      <b/>
      <sz val="12"/>
      <color rgb="FF000000"/>
      <name val="Calibri"/>
      <family val="2"/>
    </font>
    <font>
      <sz val="12"/>
      <color rgb="FF000000"/>
      <name val="Wingdings"/>
      <charset val="2"/>
    </font>
    <font>
      <sz val="12"/>
      <color rgb="FF000000"/>
      <name val="Calibri"/>
      <family val="2"/>
    </font>
    <font>
      <i/>
      <sz val="11"/>
      <color rgb="FF000000"/>
      <name val="Calibri"/>
      <family val="2"/>
    </font>
    <font>
      <sz val="9"/>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indexed="9"/>
        <bgColor indexed="64"/>
      </patternFill>
    </fill>
    <fill>
      <patternFill patternType="solid">
        <fgColor rgb="FFABFF5F"/>
        <bgColor indexed="64"/>
      </patternFill>
    </fill>
    <fill>
      <patternFill patternType="solid">
        <fgColor rgb="FFFFFFFF"/>
        <bgColor rgb="FF000000"/>
      </patternFill>
    </fill>
    <fill>
      <patternFill patternType="solid">
        <fgColor theme="0"/>
        <bgColor indexed="51"/>
      </patternFill>
    </fill>
    <fill>
      <patternFill patternType="solid">
        <fgColor rgb="FFFFC000"/>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right/>
      <top/>
      <bottom style="mediumDashed">
        <color rgb="FFFF0066"/>
      </bottom>
      <diagonal/>
    </border>
    <border>
      <left style="mediumDashed">
        <color rgb="FFFF0066"/>
      </left>
      <right style="mediumDashed">
        <color rgb="FFFF0066"/>
      </right>
      <top style="mediumDashed">
        <color rgb="FFFF0066"/>
      </top>
      <bottom/>
      <diagonal/>
    </border>
    <border>
      <left style="mediumDashed">
        <color rgb="FF92D050"/>
      </left>
      <right style="mediumDashed">
        <color rgb="FF92D050"/>
      </right>
      <top style="mediumDashed">
        <color rgb="FF92D050"/>
      </top>
      <bottom/>
      <diagonal/>
    </border>
    <border>
      <left style="mediumDashed">
        <color rgb="FF7030A0"/>
      </left>
      <right style="mediumDashed">
        <color rgb="FF7030A0"/>
      </right>
      <top style="mediumDashed">
        <color rgb="FF7030A0"/>
      </top>
      <bottom/>
      <diagonal/>
    </border>
    <border>
      <left style="mediumDashed">
        <color rgb="FFFF0066"/>
      </left>
      <right style="mediumDashed">
        <color rgb="FFFF0066"/>
      </right>
      <top/>
      <bottom style="mediumDashed">
        <color rgb="FFFF0066"/>
      </bottom>
      <diagonal/>
    </border>
    <border>
      <left style="mediumDashed">
        <color rgb="FF92D050"/>
      </left>
      <right style="mediumDashed">
        <color rgb="FF92D050"/>
      </right>
      <top/>
      <bottom style="mediumDashed">
        <color rgb="FF92D050"/>
      </bottom>
      <diagonal/>
    </border>
    <border>
      <left style="mediumDashed">
        <color rgb="FF7030A0"/>
      </left>
      <right style="mediumDashed">
        <color rgb="FF7030A0"/>
      </right>
      <top/>
      <bottom style="mediumDashed">
        <color rgb="FF7030A0"/>
      </bottom>
      <diagonal/>
    </border>
    <border>
      <left style="mediumDashed">
        <color rgb="FFFF0066"/>
      </left>
      <right style="mediumDashed">
        <color rgb="FFFF0066"/>
      </right>
      <top style="mediumDashed">
        <color rgb="FFFF0066"/>
      </top>
      <bottom style="mediumDashed">
        <color rgb="FFFF0066"/>
      </bottom>
      <diagonal/>
    </border>
    <border>
      <left style="mediumDashed">
        <color rgb="FF99CC00"/>
      </left>
      <right style="mediumDashed">
        <color rgb="FF92D050"/>
      </right>
      <top style="mediumDashed">
        <color rgb="FF99CC00"/>
      </top>
      <bottom style="mediumDashed">
        <color rgb="FF92D050"/>
      </bottom>
      <diagonal/>
    </border>
    <border>
      <left style="mediumDashed">
        <color rgb="FF7030A0"/>
      </left>
      <right style="mediumDashed">
        <color rgb="FF7030A0"/>
      </right>
      <top style="mediumDashed">
        <color rgb="FF7030A0"/>
      </top>
      <bottom style="mediumDashed">
        <color rgb="FF7030A0"/>
      </bottom>
      <diagonal/>
    </border>
    <border>
      <left style="mediumDashed">
        <color rgb="FF92D050"/>
      </left>
      <right style="mediumDashed">
        <color rgb="FF92D050"/>
      </right>
      <top style="mediumDashed">
        <color rgb="FF92D050"/>
      </top>
      <bottom style="mediumDashed">
        <color rgb="FF99CC00"/>
      </bottom>
      <diagonal/>
    </border>
    <border>
      <left/>
      <right/>
      <top style="mediumDashed">
        <color rgb="FFFF0066"/>
      </top>
      <bottom style="medium">
        <color rgb="FF7030A0"/>
      </bottom>
      <diagonal/>
    </border>
    <border>
      <left/>
      <right/>
      <top style="medium">
        <color rgb="FF7030A0"/>
      </top>
      <bottom/>
      <diagonal/>
    </border>
    <border>
      <left style="mediumDashed">
        <color rgb="FFFF0066"/>
      </left>
      <right/>
      <top/>
      <bottom/>
      <diagonal/>
    </border>
    <border>
      <left/>
      <right/>
      <top style="mediumDashed">
        <color rgb="FFFF0066"/>
      </top>
      <bottom style="mediumDashed">
        <color rgb="FFFF0066"/>
      </bottom>
      <diagonal/>
    </border>
    <border>
      <left style="mediumDashed">
        <color rgb="FFFF0066"/>
      </left>
      <right style="mediumDashed">
        <color rgb="FFFF0066"/>
      </right>
      <top/>
      <bottom/>
      <diagonal/>
    </border>
    <border>
      <left/>
      <right/>
      <top style="mediumDashed">
        <color rgb="FFFF0066"/>
      </top>
      <bottom/>
      <diagonal/>
    </border>
    <border>
      <left/>
      <right/>
      <top/>
      <bottom style="medium">
        <color rgb="FF7030A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top style="thin">
        <color indexed="64"/>
      </top>
      <bottom/>
      <diagonal/>
    </border>
  </borders>
  <cellStyleXfs count="5">
    <xf numFmtId="0" fontId="0" fillId="0" borderId="0"/>
    <xf numFmtId="0" fontId="1" fillId="0" borderId="0"/>
    <xf numFmtId="0" fontId="34" fillId="0" borderId="0"/>
    <xf numFmtId="0" fontId="34" fillId="0" borderId="0"/>
    <xf numFmtId="0" fontId="1" fillId="0" borderId="0"/>
  </cellStyleXfs>
  <cellXfs count="269">
    <xf numFmtId="0" fontId="0" fillId="0" borderId="0" xfId="0"/>
    <xf numFmtId="0" fontId="5" fillId="0" borderId="0" xfId="1" applyFont="1"/>
    <xf numFmtId="0" fontId="1" fillId="0" borderId="0" xfId="1"/>
    <xf numFmtId="0" fontId="4" fillId="0" borderId="0" xfId="1" applyFont="1" applyAlignment="1">
      <alignment horizontal="left" vertical="center" wrapText="1" indent="5"/>
    </xf>
    <xf numFmtId="0" fontId="4" fillId="0" borderId="0" xfId="1" applyFont="1" applyAlignment="1">
      <alignment horizontal="right" vertical="center" wrapText="1" indent="1"/>
    </xf>
    <xf numFmtId="0" fontId="4" fillId="0" borderId="0" xfId="1" applyFont="1" applyAlignment="1">
      <alignment horizontal="right" vertical="center" indent="1"/>
    </xf>
    <xf numFmtId="0" fontId="1" fillId="0" borderId="1" xfId="1" applyBorder="1" applyAlignment="1">
      <alignment horizontal="center"/>
    </xf>
    <xf numFmtId="0" fontId="2" fillId="0" borderId="1" xfId="1" applyFont="1" applyBorder="1" applyAlignment="1">
      <alignment horizontal="center" vertical="center"/>
    </xf>
    <xf numFmtId="0" fontId="4" fillId="0" borderId="0" xfId="1" applyFont="1" applyAlignment="1">
      <alignment vertical="center"/>
    </xf>
    <xf numFmtId="0" fontId="6" fillId="0" borderId="0" xfId="1" applyFont="1" applyAlignment="1">
      <alignment horizontal="center" vertical="center"/>
    </xf>
    <xf numFmtId="14" fontId="8" fillId="0" borderId="0" xfId="1" applyNumberFormat="1" applyFont="1"/>
    <xf numFmtId="0" fontId="7" fillId="0" borderId="0" xfId="1" applyFont="1" applyAlignment="1">
      <alignment horizontal="center"/>
    </xf>
    <xf numFmtId="0" fontId="10" fillId="0" borderId="0" xfId="1" applyFont="1" applyAlignment="1">
      <alignment horizontal="center"/>
    </xf>
    <xf numFmtId="0" fontId="11" fillId="0" borderId="1" xfId="1" applyFont="1" applyBorder="1" applyAlignment="1">
      <alignment horizontal="center" vertical="center"/>
    </xf>
    <xf numFmtId="14" fontId="2" fillId="0" borderId="1" xfId="1" applyNumberFormat="1" applyFont="1" applyBorder="1" applyAlignment="1">
      <alignment horizontal="center"/>
    </xf>
    <xf numFmtId="0" fontId="13" fillId="0" borderId="0" xfId="1" applyFont="1" applyAlignment="1" applyProtection="1">
      <alignment horizontal="center" vertical="center"/>
      <protection locked="0"/>
    </xf>
    <xf numFmtId="0" fontId="12" fillId="0" borderId="5" xfId="1" applyFont="1" applyBorder="1" applyAlignment="1" applyProtection="1">
      <alignment horizontal="center" vertical="center"/>
      <protection locked="0"/>
    </xf>
    <xf numFmtId="0" fontId="14" fillId="0" borderId="0" xfId="1" applyFont="1" applyAlignment="1">
      <alignment horizontal="center" vertical="center"/>
    </xf>
    <xf numFmtId="0" fontId="1" fillId="0" borderId="0" xfId="1" applyAlignment="1">
      <alignment horizontal="center"/>
    </xf>
    <xf numFmtId="0" fontId="1" fillId="0" borderId="3" xfId="1" applyBorder="1"/>
    <xf numFmtId="0" fontId="19" fillId="0" borderId="0" xfId="1" applyFont="1"/>
    <xf numFmtId="14" fontId="20" fillId="0" borderId="7" xfId="1" applyNumberFormat="1" applyFont="1" applyBorder="1" applyAlignment="1">
      <alignment horizontal="right" vertical="center"/>
    </xf>
    <xf numFmtId="164" fontId="20" fillId="0" borderId="9" xfId="1" applyNumberFormat="1" applyFont="1" applyBorder="1" applyAlignment="1">
      <alignment horizontal="right" vertical="center"/>
    </xf>
    <xf numFmtId="3" fontId="21" fillId="0" borderId="10" xfId="1" applyNumberFormat="1" applyFont="1" applyBorder="1" applyAlignment="1">
      <alignment horizontal="right" vertical="center" wrapText="1"/>
    </xf>
    <xf numFmtId="3" fontId="21" fillId="0" borderId="7" xfId="1" applyNumberFormat="1" applyFont="1" applyBorder="1" applyAlignment="1">
      <alignment horizontal="right" vertical="center"/>
    </xf>
    <xf numFmtId="3" fontId="21" fillId="0" borderId="11" xfId="1" applyNumberFormat="1" applyFont="1" applyBorder="1" applyAlignment="1">
      <alignment horizontal="right" vertical="center"/>
    </xf>
    <xf numFmtId="3" fontId="22" fillId="0" borderId="10" xfId="1" applyNumberFormat="1" applyFont="1" applyBorder="1" applyAlignment="1">
      <alignment horizontal="right" vertical="center" wrapText="1"/>
    </xf>
    <xf numFmtId="3" fontId="7" fillId="0" borderId="7" xfId="1" applyNumberFormat="1" applyFont="1" applyBorder="1" applyAlignment="1">
      <alignment horizontal="center" vertical="center"/>
    </xf>
    <xf numFmtId="3" fontId="23" fillId="0" borderId="13" xfId="1" applyNumberFormat="1" applyFont="1" applyBorder="1" applyAlignment="1">
      <alignment horizontal="right"/>
    </xf>
    <xf numFmtId="3" fontId="23" fillId="0" borderId="12" xfId="1" applyNumberFormat="1" applyFont="1" applyBorder="1" applyAlignment="1">
      <alignment horizontal="right"/>
    </xf>
    <xf numFmtId="3" fontId="23" fillId="0" borderId="14" xfId="1" applyNumberFormat="1" applyFont="1" applyBorder="1" applyAlignment="1">
      <alignment horizontal="right"/>
    </xf>
    <xf numFmtId="3" fontId="23" fillId="0" borderId="9" xfId="1" applyNumberFormat="1" applyFont="1" applyBorder="1" applyAlignment="1">
      <alignment horizontal="right"/>
    </xf>
    <xf numFmtId="3" fontId="23" fillId="0" borderId="9" xfId="1" applyNumberFormat="1" applyFont="1" applyBorder="1" applyAlignment="1">
      <alignment horizontal="left"/>
    </xf>
    <xf numFmtId="0" fontId="1" fillId="0" borderId="0" xfId="1" applyAlignment="1">
      <alignment vertical="center"/>
    </xf>
    <xf numFmtId="3" fontId="7" fillId="0" borderId="10" xfId="1" applyNumberFormat="1" applyFont="1" applyBorder="1" applyAlignment="1">
      <alignment horizontal="right" vertical="center" wrapText="1"/>
    </xf>
    <xf numFmtId="3" fontId="7" fillId="0" borderId="7" xfId="1" applyNumberFormat="1" applyFont="1" applyBorder="1" applyAlignment="1">
      <alignment horizontal="right" vertical="center" wrapText="1"/>
    </xf>
    <xf numFmtId="3" fontId="24" fillId="0" borderId="7" xfId="1" applyNumberFormat="1" applyFont="1" applyBorder="1" applyAlignment="1">
      <alignment horizontal="right" vertical="center" wrapText="1"/>
    </xf>
    <xf numFmtId="3" fontId="25" fillId="0" borderId="12" xfId="1" applyNumberFormat="1" applyFont="1" applyBorder="1" applyAlignment="1">
      <alignment horizontal="left"/>
    </xf>
    <xf numFmtId="3" fontId="26" fillId="0" borderId="0" xfId="1" applyNumberFormat="1" applyFont="1" applyAlignment="1">
      <alignment horizontal="right" vertical="center"/>
    </xf>
    <xf numFmtId="3" fontId="27" fillId="0" borderId="0" xfId="1" applyNumberFormat="1" applyFont="1" applyAlignment="1">
      <alignment horizontal="right" vertical="center"/>
    </xf>
    <xf numFmtId="3" fontId="7" fillId="0" borderId="12" xfId="1" applyNumberFormat="1" applyFont="1" applyBorder="1" applyAlignment="1">
      <alignment horizontal="right" vertical="center"/>
    </xf>
    <xf numFmtId="3" fontId="7" fillId="0" borderId="9" xfId="1" applyNumberFormat="1" applyFont="1" applyBorder="1" applyAlignment="1">
      <alignment horizontal="right" vertical="center"/>
    </xf>
    <xf numFmtId="3" fontId="24" fillId="0" borderId="12" xfId="1" applyNumberFormat="1" applyFont="1" applyBorder="1" applyAlignment="1">
      <alignment horizontal="left" vertical="center"/>
    </xf>
    <xf numFmtId="3" fontId="7" fillId="0" borderId="12" xfId="1" applyNumberFormat="1" applyFont="1" applyBorder="1" applyAlignment="1">
      <alignment horizontal="right"/>
    </xf>
    <xf numFmtId="3" fontId="7" fillId="0" borderId="7" xfId="1" applyNumberFormat="1" applyFont="1" applyBorder="1" applyAlignment="1">
      <alignment horizontal="right"/>
    </xf>
    <xf numFmtId="3" fontId="24" fillId="0" borderId="7" xfId="1" applyNumberFormat="1" applyFont="1" applyBorder="1" applyAlignment="1">
      <alignment horizontal="right"/>
    </xf>
    <xf numFmtId="3" fontId="24" fillId="0" borderId="12" xfId="1" applyNumberFormat="1" applyFont="1" applyBorder="1" applyAlignment="1">
      <alignment horizontal="right"/>
    </xf>
    <xf numFmtId="3" fontId="25" fillId="0" borderId="9" xfId="1" applyNumberFormat="1" applyFont="1" applyBorder="1" applyAlignment="1">
      <alignment horizontal="right"/>
    </xf>
    <xf numFmtId="0" fontId="30" fillId="0" borderId="3" xfId="1" applyFont="1" applyBorder="1"/>
    <xf numFmtId="3" fontId="19" fillId="0" borderId="3" xfId="1" applyNumberFormat="1" applyFont="1" applyBorder="1"/>
    <xf numFmtId="3" fontId="1" fillId="0" borderId="3" xfId="1" applyNumberFormat="1" applyBorder="1"/>
    <xf numFmtId="0" fontId="1" fillId="0" borderId="14" xfId="1" applyBorder="1"/>
    <xf numFmtId="0" fontId="1" fillId="0" borderId="4" xfId="1" applyBorder="1"/>
    <xf numFmtId="0" fontId="1" fillId="0" borderId="0" xfId="1" applyAlignment="1">
      <alignment horizontal="left"/>
    </xf>
    <xf numFmtId="0" fontId="12" fillId="0" borderId="0" xfId="1" applyFont="1" applyAlignment="1" applyProtection="1">
      <alignment horizontal="center" vertical="center"/>
      <protection locked="0"/>
    </xf>
    <xf numFmtId="0" fontId="30" fillId="0" borderId="2" xfId="1" applyFont="1" applyBorder="1"/>
    <xf numFmtId="3" fontId="7" fillId="0" borderId="7" xfId="1" applyNumberFormat="1" applyFont="1" applyBorder="1" applyAlignment="1">
      <alignment horizontal="right" vertical="center"/>
    </xf>
    <xf numFmtId="3" fontId="23" fillId="0" borderId="12" xfId="1" applyNumberFormat="1" applyFont="1" applyBorder="1" applyAlignment="1">
      <alignment horizontal="left"/>
    </xf>
    <xf numFmtId="3" fontId="7" fillId="0" borderId="7" xfId="1" applyNumberFormat="1" applyFont="1" applyBorder="1" applyAlignment="1">
      <alignment horizontal="center" vertical="center" wrapText="1"/>
    </xf>
    <xf numFmtId="3" fontId="7" fillId="0" borderId="12" xfId="1" applyNumberFormat="1" applyFont="1" applyBorder="1" applyAlignment="1">
      <alignment horizontal="left" vertical="center"/>
    </xf>
    <xf numFmtId="3" fontId="24" fillId="0" borderId="10" xfId="1" applyNumberFormat="1" applyFont="1" applyBorder="1" applyAlignment="1">
      <alignment horizontal="right" vertical="center"/>
    </xf>
    <xf numFmtId="3" fontId="25" fillId="0" borderId="12" xfId="1" applyNumberFormat="1" applyFont="1" applyBorder="1" applyAlignment="1">
      <alignment horizontal="right"/>
    </xf>
    <xf numFmtId="3" fontId="25" fillId="0" borderId="9" xfId="1" applyNumberFormat="1" applyFont="1" applyBorder="1" applyAlignment="1">
      <alignment horizontal="left"/>
    </xf>
    <xf numFmtId="3" fontId="24" fillId="0" borderId="10" xfId="1" applyNumberFormat="1" applyFont="1" applyBorder="1" applyAlignment="1">
      <alignment horizontal="right" vertical="center" wrapText="1"/>
    </xf>
    <xf numFmtId="0" fontId="35" fillId="2" borderId="0" xfId="2" applyFont="1" applyFill="1" applyAlignment="1">
      <alignment vertical="center" wrapText="1"/>
    </xf>
    <xf numFmtId="0" fontId="37" fillId="0" borderId="0" xfId="2" applyFont="1" applyAlignment="1">
      <alignment horizontal="center" vertical="center" wrapText="1"/>
    </xf>
    <xf numFmtId="0" fontId="38" fillId="0" borderId="1" xfId="2" applyFont="1" applyBorder="1" applyAlignment="1">
      <alignment horizontal="center" vertical="center" wrapText="1"/>
    </xf>
    <xf numFmtId="0" fontId="39" fillId="0" borderId="1" xfId="2" applyFont="1" applyBorder="1" applyAlignment="1">
      <alignment horizontal="center" vertical="center" wrapText="1"/>
    </xf>
    <xf numFmtId="14" fontId="40" fillId="2" borderId="0" xfId="2" applyNumberFormat="1" applyFont="1" applyFill="1" applyAlignment="1">
      <alignment horizontal="center" vertical="center" wrapText="1"/>
    </xf>
    <xf numFmtId="0" fontId="40" fillId="2" borderId="0" xfId="2" applyFont="1" applyFill="1" applyAlignment="1">
      <alignment horizontal="center" vertical="center" wrapText="1"/>
    </xf>
    <xf numFmtId="0" fontId="41" fillId="0" borderId="1" xfId="2" applyFont="1" applyBorder="1" applyAlignment="1">
      <alignment horizontal="center" vertical="center" wrapText="1"/>
    </xf>
    <xf numFmtId="165" fontId="39" fillId="0" borderId="1" xfId="2" applyNumberFormat="1" applyFont="1" applyBorder="1" applyAlignment="1">
      <alignment horizontal="center" vertical="center" wrapText="1"/>
    </xf>
    <xf numFmtId="0" fontId="43" fillId="2" borderId="0" xfId="2" applyFont="1" applyFill="1" applyAlignment="1">
      <alignment horizontal="center" vertical="center" wrapText="1"/>
    </xf>
    <xf numFmtId="0" fontId="44" fillId="3" borderId="18" xfId="2" applyFont="1" applyFill="1" applyBorder="1" applyAlignment="1">
      <alignment horizontal="center" vertical="center" wrapText="1"/>
    </xf>
    <xf numFmtId="0" fontId="45" fillId="2" borderId="0" xfId="2" applyFont="1" applyFill="1" applyAlignment="1">
      <alignment horizontal="center" vertical="center" wrapText="1"/>
    </xf>
    <xf numFmtId="0" fontId="44" fillId="2" borderId="19" xfId="2" applyFont="1" applyFill="1" applyBorder="1" applyAlignment="1">
      <alignment horizontal="center" vertical="center" wrapText="1"/>
    </xf>
    <xf numFmtId="0" fontId="44" fillId="2" borderId="20" xfId="2" applyFont="1" applyFill="1" applyBorder="1" applyAlignment="1">
      <alignment horizontal="center" vertical="center" wrapText="1"/>
    </xf>
    <xf numFmtId="0" fontId="44" fillId="2" borderId="18" xfId="2" applyFont="1" applyFill="1" applyBorder="1" applyAlignment="1">
      <alignment horizontal="center" vertical="center" wrapText="1"/>
    </xf>
    <xf numFmtId="0" fontId="46" fillId="0" borderId="0" xfId="2" applyFont="1" applyAlignment="1">
      <alignment horizontal="center" vertical="center" wrapText="1"/>
    </xf>
    <xf numFmtId="0" fontId="47" fillId="0" borderId="0" xfId="2" applyFont="1" applyAlignment="1">
      <alignment horizontal="center" vertical="center" wrapText="1"/>
    </xf>
    <xf numFmtId="0" fontId="48" fillId="3" borderId="21" xfId="2" applyFont="1" applyFill="1" applyBorder="1" applyAlignment="1">
      <alignment horizontal="center" vertical="center" wrapText="1"/>
    </xf>
    <xf numFmtId="0" fontId="49" fillId="2" borderId="0" xfId="2" applyFont="1" applyFill="1" applyAlignment="1">
      <alignment horizontal="center" vertical="center" wrapText="1"/>
    </xf>
    <xf numFmtId="0" fontId="48" fillId="2" borderId="22" xfId="2" applyFont="1" applyFill="1" applyBorder="1" applyAlignment="1">
      <alignment horizontal="center" vertical="center" wrapText="1"/>
    </xf>
    <xf numFmtId="0" fontId="48" fillId="2" borderId="23" xfId="2" applyFont="1" applyFill="1" applyBorder="1" applyAlignment="1">
      <alignment horizontal="center" vertical="center" wrapText="1"/>
    </xf>
    <xf numFmtId="0" fontId="50" fillId="2" borderId="21" xfId="2" applyFont="1" applyFill="1" applyBorder="1" applyAlignment="1">
      <alignment horizontal="center" vertical="center" wrapText="1"/>
    </xf>
    <xf numFmtId="0" fontId="38" fillId="0" borderId="0" xfId="2" applyFont="1" applyAlignment="1">
      <alignment horizontal="center" vertical="center" wrapText="1"/>
    </xf>
    <xf numFmtId="0" fontId="45" fillId="3" borderId="0" xfId="2" applyFont="1" applyFill="1" applyAlignment="1">
      <alignment horizontal="center" vertical="center" wrapText="1"/>
    </xf>
    <xf numFmtId="0" fontId="48" fillId="2" borderId="21" xfId="2" applyFont="1" applyFill="1" applyBorder="1" applyAlignment="1">
      <alignment horizontal="center" vertical="center" wrapText="1"/>
    </xf>
    <xf numFmtId="0" fontId="51" fillId="2" borderId="22" xfId="2" applyFont="1" applyFill="1" applyBorder="1" applyAlignment="1">
      <alignment horizontal="center" vertical="center" wrapText="1"/>
    </xf>
    <xf numFmtId="0" fontId="48" fillId="2" borderId="23" xfId="2" applyFont="1" applyFill="1" applyBorder="1" applyAlignment="1">
      <alignment horizontal="center" vertical="top" wrapText="1"/>
    </xf>
    <xf numFmtId="0" fontId="38" fillId="0" borderId="0" xfId="2" applyFont="1" applyAlignment="1">
      <alignment vertical="center" wrapText="1"/>
    </xf>
    <xf numFmtId="0" fontId="48" fillId="0" borderId="0" xfId="2" applyFont="1" applyAlignment="1">
      <alignment horizontal="center" vertical="center" wrapText="1"/>
    </xf>
    <xf numFmtId="0" fontId="34" fillId="0" borderId="0" xfId="2"/>
    <xf numFmtId="0" fontId="52" fillId="3" borderId="21" xfId="2" applyFont="1" applyFill="1" applyBorder="1" applyAlignment="1">
      <alignment horizontal="center" vertical="center" wrapText="1"/>
    </xf>
    <xf numFmtId="0" fontId="52" fillId="2" borderId="23" xfId="2" applyFont="1" applyFill="1" applyBorder="1" applyAlignment="1">
      <alignment horizontal="center" vertical="center" wrapText="1"/>
    </xf>
    <xf numFmtId="0" fontId="45" fillId="3" borderId="24" xfId="2" applyFont="1" applyFill="1" applyBorder="1" applyAlignment="1">
      <alignment horizontal="center" vertical="center" wrapText="1"/>
    </xf>
    <xf numFmtId="0" fontId="44" fillId="2" borderId="0" xfId="2" applyFont="1" applyFill="1" applyAlignment="1">
      <alignment horizontal="center" vertical="center" wrapText="1"/>
    </xf>
    <xf numFmtId="0" fontId="45" fillId="2" borderId="25" xfId="2" applyFont="1" applyFill="1" applyBorder="1" applyAlignment="1">
      <alignment horizontal="center" vertical="center" wrapText="1"/>
    </xf>
    <xf numFmtId="0" fontId="45" fillId="2" borderId="26" xfId="2" applyFont="1" applyFill="1" applyBorder="1" applyAlignment="1">
      <alignment horizontal="center" vertical="center" wrapText="1"/>
    </xf>
    <xf numFmtId="0" fontId="44" fillId="3" borderId="0" xfId="2" applyFont="1" applyFill="1" applyAlignment="1">
      <alignment horizontal="center" vertical="center" wrapText="1"/>
    </xf>
    <xf numFmtId="0" fontId="44" fillId="3" borderId="24" xfId="2" applyFont="1" applyFill="1" applyBorder="1" applyAlignment="1">
      <alignment horizontal="center" vertical="center" wrapText="1"/>
    </xf>
    <xf numFmtId="0" fontId="44" fillId="2" borderId="27" xfId="2" applyFont="1" applyFill="1" applyBorder="1" applyAlignment="1">
      <alignment horizontal="center" vertical="center" wrapText="1"/>
    </xf>
    <xf numFmtId="0" fontId="44" fillId="2" borderId="26" xfId="2" applyFont="1" applyFill="1" applyBorder="1" applyAlignment="1">
      <alignment horizontal="center" vertical="center" wrapText="1"/>
    </xf>
    <xf numFmtId="0" fontId="53" fillId="4" borderId="0" xfId="2" applyFont="1" applyFill="1" applyAlignment="1">
      <alignment horizontal="center" vertical="center" wrapText="1"/>
    </xf>
    <xf numFmtId="0" fontId="54" fillId="4" borderId="0" xfId="2" applyFont="1" applyFill="1" applyAlignment="1">
      <alignment horizontal="center" vertical="center" wrapText="1"/>
    </xf>
    <xf numFmtId="0" fontId="53" fillId="4" borderId="28" xfId="2" applyFont="1" applyFill="1" applyBorder="1" applyAlignment="1">
      <alignment horizontal="center" vertical="center" wrapText="1"/>
    </xf>
    <xf numFmtId="0" fontId="53" fillId="4" borderId="29" xfId="3" applyFont="1" applyFill="1" applyBorder="1" applyAlignment="1">
      <alignment horizontal="center" vertical="center" wrapText="1"/>
    </xf>
    <xf numFmtId="0" fontId="54" fillId="4" borderId="29" xfId="3" applyFont="1" applyFill="1" applyBorder="1" applyAlignment="1">
      <alignment horizontal="center" vertical="center" wrapText="1"/>
    </xf>
    <xf numFmtId="0" fontId="53" fillId="4" borderId="29" xfId="3" applyFont="1" applyFill="1" applyBorder="1" applyAlignment="1">
      <alignment horizontal="left" vertical="center" wrapText="1" indent="12"/>
    </xf>
    <xf numFmtId="0" fontId="44" fillId="5" borderId="19" xfId="2" applyFont="1" applyFill="1" applyBorder="1" applyAlignment="1">
      <alignment horizontal="center" vertical="center" wrapText="1"/>
    </xf>
    <xf numFmtId="0" fontId="48" fillId="5" borderId="22" xfId="2" applyFont="1" applyFill="1" applyBorder="1" applyAlignment="1">
      <alignment horizontal="center" vertical="center" wrapText="1"/>
    </xf>
    <xf numFmtId="0" fontId="45" fillId="5" borderId="0" xfId="2" applyFont="1" applyFill="1" applyAlignment="1">
      <alignment horizontal="center" vertical="center" wrapText="1"/>
    </xf>
    <xf numFmtId="0" fontId="48" fillId="2" borderId="0" xfId="2" applyFont="1" applyFill="1" applyAlignment="1">
      <alignment horizontal="center" vertical="center" wrapText="1"/>
    </xf>
    <xf numFmtId="0" fontId="51" fillId="5" borderId="22" xfId="2" applyFont="1" applyFill="1" applyBorder="1" applyAlignment="1">
      <alignment horizontal="center" vertical="center" wrapText="1"/>
    </xf>
    <xf numFmtId="0" fontId="52" fillId="2" borderId="21" xfId="2" applyFont="1" applyFill="1" applyBorder="1" applyAlignment="1">
      <alignment horizontal="center" vertical="center" wrapText="1"/>
    </xf>
    <xf numFmtId="0" fontId="44" fillId="2" borderId="22" xfId="2" applyFont="1" applyFill="1" applyBorder="1" applyAlignment="1">
      <alignment horizontal="center" vertical="center" wrapText="1"/>
    </xf>
    <xf numFmtId="0" fontId="50" fillId="5" borderId="22" xfId="2" applyFont="1" applyFill="1" applyBorder="1" applyAlignment="1">
      <alignment horizontal="center" vertical="center" wrapText="1"/>
    </xf>
    <xf numFmtId="0" fontId="45" fillId="2" borderId="24" xfId="2" applyFont="1" applyFill="1" applyBorder="1" applyAlignment="1">
      <alignment horizontal="center" vertical="center" wrapText="1"/>
    </xf>
    <xf numFmtId="0" fontId="45" fillId="5" borderId="25" xfId="2" applyFont="1" applyFill="1" applyBorder="1" applyAlignment="1">
      <alignment horizontal="center" vertical="center" wrapText="1"/>
    </xf>
    <xf numFmtId="0" fontId="44" fillId="5" borderId="0" xfId="2" applyFont="1" applyFill="1" applyAlignment="1">
      <alignment horizontal="center" vertical="center" wrapText="1"/>
    </xf>
    <xf numFmtId="0" fontId="44" fillId="2" borderId="24" xfId="2" applyFont="1" applyFill="1" applyBorder="1" applyAlignment="1">
      <alignment horizontal="center" vertical="center" wrapText="1"/>
    </xf>
    <xf numFmtId="0" fontId="44" fillId="2" borderId="30" xfId="2" applyFont="1" applyFill="1" applyBorder="1" applyAlignment="1">
      <alignment horizontal="center" vertical="center" wrapText="1"/>
    </xf>
    <xf numFmtId="0" fontId="44" fillId="2" borderId="25" xfId="2" applyFont="1" applyFill="1" applyBorder="1" applyAlignment="1">
      <alignment horizontal="center" vertical="center" wrapText="1"/>
    </xf>
    <xf numFmtId="0" fontId="44" fillId="5" borderId="27" xfId="2" applyFont="1" applyFill="1" applyBorder="1" applyAlignment="1">
      <alignment horizontal="center" vertical="center" wrapText="1"/>
    </xf>
    <xf numFmtId="0" fontId="52" fillId="6" borderId="0" xfId="2" applyFont="1" applyFill="1" applyAlignment="1">
      <alignment horizontal="center" vertical="center" wrapText="1"/>
    </xf>
    <xf numFmtId="0" fontId="44" fillId="0" borderId="0" xfId="2" applyFont="1" applyAlignment="1">
      <alignment horizontal="center" vertical="center" wrapText="1"/>
    </xf>
    <xf numFmtId="0" fontId="44" fillId="0" borderId="24" xfId="2" applyFont="1" applyBorder="1" applyAlignment="1">
      <alignment horizontal="center" vertical="center" wrapText="1"/>
    </xf>
    <xf numFmtId="0" fontId="44" fillId="0" borderId="30" xfId="2" applyFont="1" applyBorder="1" applyAlignment="1">
      <alignment horizontal="center" vertical="center" wrapText="1"/>
    </xf>
    <xf numFmtId="0" fontId="44" fillId="0" borderId="25" xfId="2" applyFont="1" applyBorder="1" applyAlignment="1">
      <alignment horizontal="center" vertical="center" wrapText="1"/>
    </xf>
    <xf numFmtId="0" fontId="44" fillId="0" borderId="26" xfId="2" applyFont="1" applyBorder="1" applyAlignment="1">
      <alignment horizontal="center" vertical="center" wrapText="1"/>
    </xf>
    <xf numFmtId="0" fontId="44" fillId="0" borderId="27" xfId="2" applyFont="1" applyBorder="1" applyAlignment="1">
      <alignment horizontal="center" vertical="center" wrapText="1"/>
    </xf>
    <xf numFmtId="0" fontId="52" fillId="2" borderId="22" xfId="2" applyFont="1" applyFill="1" applyBorder="1" applyAlignment="1">
      <alignment horizontal="center" vertical="center" wrapText="1"/>
    </xf>
    <xf numFmtId="0" fontId="51" fillId="2" borderId="21" xfId="2" applyFont="1" applyFill="1" applyBorder="1" applyAlignment="1">
      <alignment horizontal="center" vertical="center" wrapText="1"/>
    </xf>
    <xf numFmtId="0" fontId="45" fillId="0" borderId="31" xfId="2" applyFont="1" applyBorder="1" applyAlignment="1">
      <alignment horizontal="center" vertical="center" wrapText="1"/>
    </xf>
    <xf numFmtId="0" fontId="45" fillId="0" borderId="0" xfId="2" applyFont="1" applyAlignment="1">
      <alignment horizontal="center" vertical="center" wrapText="1"/>
    </xf>
    <xf numFmtId="0" fontId="45" fillId="0" borderId="32" xfId="2" applyFont="1" applyBorder="1" applyAlignment="1">
      <alignment horizontal="center" vertical="center" wrapText="1"/>
    </xf>
    <xf numFmtId="0" fontId="45" fillId="0" borderId="25" xfId="2" applyFont="1" applyBorder="1" applyAlignment="1">
      <alignment horizontal="center" vertical="center" wrapText="1"/>
    </xf>
    <xf numFmtId="0" fontId="45" fillId="0" borderId="26" xfId="2" applyFont="1" applyBorder="1" applyAlignment="1">
      <alignment horizontal="center" vertical="center" wrapText="1"/>
    </xf>
    <xf numFmtId="0" fontId="44" fillId="0" borderId="33" xfId="2" applyFont="1" applyBorder="1" applyAlignment="1">
      <alignment horizontal="center" vertical="center" wrapText="1"/>
    </xf>
    <xf numFmtId="0" fontId="53" fillId="4" borderId="34" xfId="2" applyFont="1" applyFill="1" applyBorder="1" applyAlignment="1">
      <alignment horizontal="center" vertical="center" wrapText="1"/>
    </xf>
    <xf numFmtId="0" fontId="54" fillId="4" borderId="34" xfId="2" applyFont="1" applyFill="1" applyBorder="1" applyAlignment="1">
      <alignment horizontal="center" vertical="center" wrapText="1"/>
    </xf>
    <xf numFmtId="0" fontId="56" fillId="7" borderId="0" xfId="2" applyFont="1" applyFill="1" applyAlignment="1">
      <alignment vertical="center" wrapText="1"/>
    </xf>
    <xf numFmtId="0" fontId="57" fillId="7" borderId="0" xfId="2" applyFont="1" applyFill="1" applyAlignment="1">
      <alignment horizontal="center" vertical="center" wrapText="1"/>
    </xf>
    <xf numFmtId="0" fontId="52" fillId="0" borderId="21" xfId="2" applyFont="1" applyBorder="1" applyAlignment="1">
      <alignment horizontal="center" vertical="center" wrapText="1"/>
    </xf>
    <xf numFmtId="0" fontId="48" fillId="0" borderId="22" xfId="2" applyFont="1" applyBorder="1" applyAlignment="1">
      <alignment horizontal="center" vertical="center" wrapText="1"/>
    </xf>
    <xf numFmtId="0" fontId="52" fillId="0" borderId="23" xfId="2" applyFont="1" applyBorder="1" applyAlignment="1">
      <alignment horizontal="center" vertical="center" wrapText="1"/>
    </xf>
    <xf numFmtId="0" fontId="45" fillId="0" borderId="24" xfId="2" applyFont="1" applyBorder="1" applyAlignment="1">
      <alignment horizontal="center" vertical="center" wrapText="1"/>
    </xf>
    <xf numFmtId="14" fontId="58" fillId="2" borderId="0" xfId="2" applyNumberFormat="1" applyFont="1" applyFill="1" applyAlignment="1">
      <alignment horizontal="center" vertical="center" wrapText="1"/>
    </xf>
    <xf numFmtId="0" fontId="50" fillId="2" borderId="22" xfId="2" applyFont="1" applyFill="1" applyBorder="1" applyAlignment="1">
      <alignment horizontal="center" vertical="center" wrapText="1"/>
    </xf>
    <xf numFmtId="0" fontId="1" fillId="0" borderId="0" xfId="4"/>
    <xf numFmtId="0" fontId="1" fillId="0" borderId="1" xfId="4" applyBorder="1" applyAlignment="1">
      <alignment horizontal="left"/>
    </xf>
    <xf numFmtId="0" fontId="59" fillId="0" borderId="35" xfId="4" applyFont="1" applyBorder="1" applyAlignment="1">
      <alignment vertical="center" wrapText="1"/>
    </xf>
    <xf numFmtId="0" fontId="59" fillId="0" borderId="36" xfId="4" applyFont="1" applyBorder="1" applyAlignment="1">
      <alignment vertical="center" wrapText="1"/>
    </xf>
    <xf numFmtId="0" fontId="60" fillId="0" borderId="37" xfId="4" applyFont="1" applyBorder="1" applyAlignment="1">
      <alignment horizontal="right" wrapText="1"/>
    </xf>
    <xf numFmtId="0" fontId="1" fillId="0" borderId="0" xfId="4" applyAlignment="1">
      <alignment horizontal="left"/>
    </xf>
    <xf numFmtId="0" fontId="61" fillId="0" borderId="0" xfId="4" applyFont="1" applyAlignment="1">
      <alignment horizontal="center"/>
    </xf>
    <xf numFmtId="0" fontId="62" fillId="0" borderId="0" xfId="4" applyFont="1" applyAlignment="1">
      <alignment horizontal="right"/>
    </xf>
    <xf numFmtId="16" fontId="63" fillId="0" borderId="1" xfId="4" applyNumberFormat="1" applyFont="1" applyBorder="1" applyAlignment="1">
      <alignment horizontal="center" vertical="center"/>
    </xf>
    <xf numFmtId="0" fontId="3" fillId="0" borderId="0" xfId="4" applyFont="1" applyAlignment="1">
      <alignment horizontal="left"/>
    </xf>
    <xf numFmtId="0" fontId="3" fillId="0" borderId="0" xfId="4" applyFont="1" applyAlignment="1">
      <alignment horizontal="center"/>
    </xf>
    <xf numFmtId="0" fontId="3" fillId="0" borderId="0" xfId="4" applyFont="1" applyAlignment="1">
      <alignment horizontal="right"/>
    </xf>
    <xf numFmtId="0" fontId="64" fillId="0" borderId="0" xfId="4" applyFont="1" applyAlignment="1">
      <alignment horizontal="left"/>
    </xf>
    <xf numFmtId="0" fontId="63" fillId="0" borderId="1" xfId="4" applyFont="1" applyBorder="1" applyAlignment="1">
      <alignment horizontal="center"/>
    </xf>
    <xf numFmtId="0" fontId="68" fillId="0" borderId="0" xfId="4" applyFont="1" applyAlignment="1">
      <alignment vertical="top" wrapText="1"/>
    </xf>
    <xf numFmtId="0" fontId="1" fillId="0" borderId="38" xfId="4" applyBorder="1"/>
    <xf numFmtId="0" fontId="68" fillId="0" borderId="39" xfId="4" applyFont="1" applyBorder="1" applyAlignment="1">
      <alignment vertical="top" wrapText="1"/>
    </xf>
    <xf numFmtId="0" fontId="1" fillId="0" borderId="39" xfId="4" applyBorder="1"/>
    <xf numFmtId="0" fontId="1" fillId="0" borderId="40" xfId="4" applyBorder="1"/>
    <xf numFmtId="0" fontId="70" fillId="0" borderId="44" xfId="4" applyFont="1" applyBorder="1" applyAlignment="1">
      <alignment horizontal="left" wrapText="1"/>
    </xf>
    <xf numFmtId="0" fontId="70" fillId="0" borderId="35" xfId="4" applyFont="1" applyBorder="1" applyAlignment="1">
      <alignment wrapText="1"/>
    </xf>
    <xf numFmtId="0" fontId="3" fillId="0" borderId="1" xfId="4" applyFont="1" applyBorder="1" applyAlignment="1">
      <alignment horizontal="center" wrapText="1"/>
    </xf>
    <xf numFmtId="0" fontId="70" fillId="0" borderId="44" xfId="4" applyFont="1" applyBorder="1" applyAlignment="1">
      <alignment wrapText="1"/>
    </xf>
    <xf numFmtId="0" fontId="1" fillId="0" borderId="0" xfId="4" applyAlignment="1">
      <alignment vertical="center"/>
    </xf>
    <xf numFmtId="0" fontId="70" fillId="0" borderId="44" xfId="4" applyFont="1" applyBorder="1" applyAlignment="1">
      <alignment horizontal="left" vertical="center" wrapText="1"/>
    </xf>
    <xf numFmtId="2" fontId="1" fillId="0" borderId="0" xfId="4" applyNumberFormat="1" applyAlignment="1">
      <alignment vertical="center"/>
    </xf>
    <xf numFmtId="0" fontId="71" fillId="0" borderId="44" xfId="4" applyFont="1" applyBorder="1" applyAlignment="1">
      <alignment horizontal="center" vertical="center" wrapText="1"/>
    </xf>
    <xf numFmtId="0" fontId="71" fillId="0" borderId="41" xfId="4" applyFont="1" applyBorder="1" applyAlignment="1">
      <alignment horizontal="center" vertical="center" wrapText="1"/>
    </xf>
    <xf numFmtId="0" fontId="71" fillId="0" borderId="42" xfId="4" applyFont="1" applyBorder="1" applyAlignment="1">
      <alignment horizontal="center" vertical="center" wrapText="1"/>
    </xf>
    <xf numFmtId="0" fontId="71" fillId="0" borderId="43" xfId="4" applyFont="1" applyBorder="1" applyAlignment="1">
      <alignment horizontal="center" vertical="center" wrapText="1"/>
    </xf>
    <xf numFmtId="0" fontId="69" fillId="0" borderId="44" xfId="4" applyFont="1" applyBorder="1" applyAlignment="1">
      <alignment horizontal="left" vertical="center"/>
    </xf>
    <xf numFmtId="2" fontId="1" fillId="0" borderId="44" xfId="4" applyNumberFormat="1" applyBorder="1" applyAlignment="1">
      <alignment vertical="center"/>
    </xf>
    <xf numFmtId="0" fontId="70" fillId="0" borderId="49" xfId="4" applyFont="1" applyBorder="1" applyAlignment="1">
      <alignment horizontal="left" vertical="center" wrapText="1"/>
    </xf>
    <xf numFmtId="0" fontId="71" fillId="0" borderId="49" xfId="4" applyFont="1" applyBorder="1" applyAlignment="1">
      <alignment horizontal="center" vertical="center" wrapText="1"/>
    </xf>
    <xf numFmtId="0" fontId="71" fillId="0" borderId="50" xfId="4" applyFont="1" applyBorder="1" applyAlignment="1">
      <alignment horizontal="center" vertical="center" wrapText="1"/>
    </xf>
    <xf numFmtId="0" fontId="71" fillId="0" borderId="51" xfId="4" applyFont="1" applyBorder="1" applyAlignment="1">
      <alignment horizontal="center" vertical="center" wrapText="1"/>
    </xf>
    <xf numFmtId="0" fontId="71" fillId="0" borderId="52" xfId="4" applyFont="1" applyBorder="1" applyAlignment="1">
      <alignment horizontal="center" vertical="center" wrapText="1"/>
    </xf>
    <xf numFmtId="0" fontId="69" fillId="0" borderId="49" xfId="4" applyFont="1" applyBorder="1" applyAlignment="1">
      <alignment horizontal="left" vertical="center"/>
    </xf>
    <xf numFmtId="16" fontId="72" fillId="0" borderId="49" xfId="4" applyNumberFormat="1" applyFont="1" applyBorder="1" applyAlignment="1">
      <alignment horizontal="left" vertical="center" wrapText="1"/>
    </xf>
    <xf numFmtId="0" fontId="1" fillId="0" borderId="0" xfId="4" applyAlignment="1">
      <alignment vertical="center" wrapText="1"/>
    </xf>
    <xf numFmtId="0" fontId="73" fillId="0" borderId="49" xfId="4" applyFont="1" applyBorder="1" applyAlignment="1">
      <alignment horizontal="left" vertical="center"/>
    </xf>
    <xf numFmtId="0" fontId="70" fillId="0" borderId="48" xfId="4" applyFont="1" applyBorder="1" applyAlignment="1">
      <alignment horizontal="left" vertical="center" wrapText="1"/>
    </xf>
    <xf numFmtId="0" fontId="71" fillId="0" borderId="48" xfId="4" applyFont="1" applyBorder="1" applyAlignment="1">
      <alignment horizontal="center" vertical="center" wrapText="1"/>
    </xf>
    <xf numFmtId="0" fontId="71" fillId="0" borderId="45" xfId="4" applyFont="1" applyBorder="1" applyAlignment="1">
      <alignment horizontal="center" vertical="center" wrapText="1"/>
    </xf>
    <xf numFmtId="0" fontId="71" fillId="0" borderId="46" xfId="4" applyFont="1" applyBorder="1" applyAlignment="1">
      <alignment horizontal="center" vertical="center" wrapText="1"/>
    </xf>
    <xf numFmtId="0" fontId="71" fillId="0" borderId="47" xfId="4" applyFont="1" applyBorder="1" applyAlignment="1">
      <alignment horizontal="center" vertical="center" wrapText="1"/>
    </xf>
    <xf numFmtId="0" fontId="73" fillId="0" borderId="48" xfId="4" applyFont="1" applyBorder="1" applyAlignment="1">
      <alignment horizontal="left" vertical="center"/>
    </xf>
    <xf numFmtId="0" fontId="74" fillId="0" borderId="0" xfId="4" applyFont="1" applyAlignment="1">
      <alignment horizontal="center" wrapText="1"/>
    </xf>
    <xf numFmtId="0" fontId="44" fillId="8" borderId="19" xfId="2" applyFont="1" applyFill="1" applyBorder="1" applyAlignment="1">
      <alignment horizontal="center" vertical="center" wrapText="1"/>
    </xf>
    <xf numFmtId="0" fontId="44" fillId="8" borderId="24" xfId="2" applyFont="1" applyFill="1" applyBorder="1" applyAlignment="1">
      <alignment horizontal="center" vertical="center" wrapText="1"/>
    </xf>
    <xf numFmtId="3" fontId="22" fillId="0" borderId="12" xfId="1" applyNumberFormat="1" applyFont="1" applyBorder="1" applyAlignment="1">
      <alignment horizontal="right" wrapText="1"/>
    </xf>
    <xf numFmtId="0" fontId="44" fillId="8" borderId="27" xfId="2" applyFont="1" applyFill="1" applyBorder="1" applyAlignment="1">
      <alignment horizontal="center" vertical="center" wrapText="1"/>
    </xf>
    <xf numFmtId="0" fontId="20" fillId="0" borderId="6" xfId="1" applyFont="1" applyBorder="1" applyAlignment="1">
      <alignment horizontal="center" vertical="center"/>
    </xf>
    <xf numFmtId="0" fontId="20" fillId="0" borderId="8" xfId="1" applyFont="1" applyBorder="1" applyAlignment="1">
      <alignment horizontal="center" vertical="center"/>
    </xf>
    <xf numFmtId="14" fontId="20" fillId="0" borderId="5" xfId="1" applyNumberFormat="1" applyFont="1" applyBorder="1" applyAlignment="1">
      <alignment horizontal="center" vertical="center"/>
    </xf>
    <xf numFmtId="0" fontId="4" fillId="0" borderId="0" xfId="1" applyFont="1" applyAlignment="1">
      <alignment horizontal="left" vertical="center" wrapText="1" indent="5"/>
    </xf>
    <xf numFmtId="0" fontId="4" fillId="0" borderId="0" xfId="1" applyFont="1" applyAlignment="1">
      <alignment horizontal="right" vertical="center" wrapText="1" indent="1"/>
    </xf>
    <xf numFmtId="0" fontId="4" fillId="0" borderId="0" xfId="1" applyFont="1" applyAlignment="1">
      <alignment horizontal="right" vertical="center" indent="1"/>
    </xf>
    <xf numFmtId="0" fontId="6" fillId="0" borderId="2" xfId="1" applyFont="1" applyBorder="1" applyAlignment="1">
      <alignment horizontal="center" vertical="center"/>
    </xf>
    <xf numFmtId="0" fontId="6" fillId="0" borderId="3" xfId="1" applyFont="1" applyBorder="1" applyAlignment="1">
      <alignment horizontal="center" vertical="center"/>
    </xf>
    <xf numFmtId="0" fontId="6" fillId="0" borderId="4" xfId="1" applyFont="1" applyBorder="1" applyAlignment="1">
      <alignment horizontal="center" vertical="center"/>
    </xf>
    <xf numFmtId="0" fontId="7" fillId="0" borderId="0" xfId="1" applyFont="1" applyAlignment="1">
      <alignment horizontal="center"/>
    </xf>
    <xf numFmtId="0" fontId="12" fillId="0" borderId="2" xfId="1" applyFont="1" applyBorder="1" applyAlignment="1" applyProtection="1">
      <alignment horizontal="center" vertical="center"/>
      <protection locked="0"/>
    </xf>
    <xf numFmtId="0" fontId="12" fillId="0" borderId="3" xfId="1" applyFont="1" applyBorder="1" applyAlignment="1" applyProtection="1">
      <alignment horizontal="center" vertical="center"/>
      <protection locked="0"/>
    </xf>
    <xf numFmtId="0" fontId="12" fillId="0" borderId="4" xfId="1" applyFont="1" applyBorder="1" applyAlignment="1" applyProtection="1">
      <alignment horizontal="center" vertical="center"/>
      <protection locked="0"/>
    </xf>
    <xf numFmtId="0" fontId="15" fillId="0" borderId="2" xfId="1" applyFont="1" applyBorder="1" applyAlignment="1">
      <alignment horizontal="center" vertical="center" wrapText="1"/>
    </xf>
    <xf numFmtId="0" fontId="15" fillId="0" borderId="3" xfId="1" applyFont="1" applyBorder="1" applyAlignment="1">
      <alignment horizontal="center" vertical="center" wrapText="1"/>
    </xf>
    <xf numFmtId="0" fontId="15" fillId="0" borderId="4" xfId="1" applyFont="1" applyBorder="1" applyAlignment="1">
      <alignment horizontal="center" vertical="center" wrapText="1"/>
    </xf>
    <xf numFmtId="3" fontId="7" fillId="0" borderId="7" xfId="1" applyNumberFormat="1" applyFont="1" applyBorder="1" applyAlignment="1">
      <alignment horizontal="right" vertical="center" wrapText="1"/>
    </xf>
    <xf numFmtId="3" fontId="7" fillId="0" borderId="12" xfId="1" applyNumberFormat="1" applyFont="1" applyBorder="1" applyAlignment="1">
      <alignment horizontal="right" vertical="center" wrapText="1"/>
    </xf>
    <xf numFmtId="3" fontId="7" fillId="0" borderId="9" xfId="1" applyNumberFormat="1" applyFont="1" applyBorder="1" applyAlignment="1">
      <alignment horizontal="right" vertical="center" wrapText="1"/>
    </xf>
    <xf numFmtId="3" fontId="7" fillId="0" borderId="10" xfId="1" applyNumberFormat="1" applyFont="1" applyBorder="1" applyAlignment="1">
      <alignment horizontal="right" vertical="center" wrapText="1"/>
    </xf>
    <xf numFmtId="3" fontId="7" fillId="0" borderId="13" xfId="1" applyNumberFormat="1" applyFont="1" applyBorder="1" applyAlignment="1">
      <alignment horizontal="right" vertical="center" wrapText="1"/>
    </xf>
    <xf numFmtId="3" fontId="7" fillId="0" borderId="15" xfId="1" applyNumberFormat="1" applyFont="1" applyBorder="1" applyAlignment="1">
      <alignment horizontal="right" vertical="center" wrapText="1"/>
    </xf>
    <xf numFmtId="3" fontId="24" fillId="0" borderId="7" xfId="1" applyNumberFormat="1" applyFont="1" applyBorder="1" applyAlignment="1">
      <alignment horizontal="right" vertical="center" wrapText="1"/>
    </xf>
    <xf numFmtId="3" fontId="24" fillId="0" borderId="12" xfId="1" applyNumberFormat="1" applyFont="1" applyBorder="1" applyAlignment="1">
      <alignment horizontal="right" vertical="center" wrapText="1"/>
    </xf>
    <xf numFmtId="3" fontId="24" fillId="0" borderId="9" xfId="1" applyNumberFormat="1" applyFont="1" applyBorder="1" applyAlignment="1">
      <alignment horizontal="right" vertical="center" wrapText="1"/>
    </xf>
    <xf numFmtId="0" fontId="20" fillId="0" borderId="7" xfId="1" applyFont="1" applyBorder="1" applyAlignment="1">
      <alignment horizontal="center" vertical="center"/>
    </xf>
    <xf numFmtId="0" fontId="20" fillId="0" borderId="12" xfId="1" applyFont="1" applyBorder="1" applyAlignment="1">
      <alignment horizontal="center" vertical="center"/>
    </xf>
    <xf numFmtId="0" fontId="20" fillId="0" borderId="9" xfId="1" applyFont="1" applyBorder="1" applyAlignment="1">
      <alignment horizontal="center" vertical="center"/>
    </xf>
    <xf numFmtId="14" fontId="20" fillId="0" borderId="7" xfId="1" applyNumberFormat="1" applyFont="1" applyBorder="1" applyAlignment="1">
      <alignment horizontal="center" vertical="center" wrapText="1"/>
    </xf>
    <xf numFmtId="14" fontId="20" fillId="0" borderId="12" xfId="1" applyNumberFormat="1" applyFont="1" applyBorder="1" applyAlignment="1">
      <alignment horizontal="center" vertical="center" wrapText="1"/>
    </xf>
    <xf numFmtId="0" fontId="20" fillId="0" borderId="0" xfId="1" applyFont="1" applyAlignment="1">
      <alignment horizontal="center" vertical="center"/>
    </xf>
    <xf numFmtId="14" fontId="20" fillId="0" borderId="7" xfId="1" applyNumberFormat="1" applyFont="1" applyBorder="1" applyAlignment="1">
      <alignment horizontal="center" vertical="center"/>
    </xf>
    <xf numFmtId="14" fontId="20" fillId="0" borderId="9" xfId="1" applyNumberFormat="1" applyFont="1" applyBorder="1" applyAlignment="1">
      <alignment horizontal="center" vertical="center"/>
    </xf>
    <xf numFmtId="0" fontId="20" fillId="0" borderId="16" xfId="1" applyFont="1" applyBorder="1" applyAlignment="1">
      <alignment horizontal="center" vertical="center"/>
    </xf>
    <xf numFmtId="0" fontId="31" fillId="0" borderId="11" xfId="1" applyFont="1" applyBorder="1" applyAlignment="1">
      <alignment horizontal="center" vertical="center" wrapText="1"/>
    </xf>
    <xf numFmtId="0" fontId="32" fillId="0" borderId="0" xfId="1" applyFont="1" applyAlignment="1">
      <alignment horizontal="center" vertical="center" wrapText="1"/>
    </xf>
    <xf numFmtId="0" fontId="20" fillId="0" borderId="10" xfId="1" applyFont="1" applyBorder="1" applyAlignment="1">
      <alignment horizontal="center" vertical="center"/>
    </xf>
    <xf numFmtId="0" fontId="20" fillId="0" borderId="13" xfId="1" applyFont="1" applyBorder="1" applyAlignment="1">
      <alignment horizontal="center" vertical="center"/>
    </xf>
    <xf numFmtId="0" fontId="20" fillId="0" borderId="15" xfId="1" applyFont="1" applyBorder="1" applyAlignment="1">
      <alignment horizontal="center" vertical="center"/>
    </xf>
    <xf numFmtId="3" fontId="24" fillId="0" borderId="10" xfId="1" applyNumberFormat="1" applyFont="1" applyBorder="1" applyAlignment="1">
      <alignment horizontal="right" vertical="center" wrapText="1"/>
    </xf>
    <xf numFmtId="3" fontId="24" fillId="0" borderId="13" xfId="1" applyNumberFormat="1" applyFont="1" applyBorder="1" applyAlignment="1">
      <alignment horizontal="right" vertical="center" wrapText="1"/>
    </xf>
    <xf numFmtId="3" fontId="24" fillId="0" borderId="15" xfId="1" applyNumberFormat="1" applyFont="1" applyBorder="1" applyAlignment="1">
      <alignment horizontal="right" vertical="center" wrapText="1"/>
    </xf>
    <xf numFmtId="49" fontId="36" fillId="2" borderId="0" xfId="2" applyNumberFormat="1" applyFont="1" applyFill="1" applyAlignment="1">
      <alignment horizontal="center" vertical="center" wrapText="1"/>
    </xf>
    <xf numFmtId="0" fontId="42" fillId="2" borderId="0" xfId="2" applyFont="1" applyFill="1" applyAlignment="1">
      <alignment horizontal="center" vertical="center" wrapText="1"/>
    </xf>
    <xf numFmtId="0" fontId="43" fillId="2" borderId="0" xfId="2" applyFont="1" applyFill="1" applyAlignment="1">
      <alignment horizontal="center" vertical="center" wrapText="1"/>
    </xf>
    <xf numFmtId="0" fontId="43" fillId="2" borderId="17" xfId="2" applyFont="1" applyFill="1" applyBorder="1" applyAlignment="1">
      <alignment horizontal="center" vertical="center" wrapText="1"/>
    </xf>
    <xf numFmtId="0" fontId="55" fillId="0" borderId="0" xfId="2" applyFont="1" applyAlignment="1">
      <alignment horizontal="left" vertical="center" wrapText="1"/>
    </xf>
    <xf numFmtId="0" fontId="36" fillId="2" borderId="0" xfId="2" applyFont="1" applyFill="1" applyAlignment="1">
      <alignment horizontal="center" vertical="center" wrapText="1"/>
    </xf>
    <xf numFmtId="0" fontId="62" fillId="0" borderId="0" xfId="4" applyFont="1" applyAlignment="1">
      <alignment horizontal="left"/>
    </xf>
    <xf numFmtId="0" fontId="62" fillId="0" borderId="0" xfId="4" applyFont="1" applyAlignment="1">
      <alignment horizontal="center"/>
    </xf>
    <xf numFmtId="0" fontId="61" fillId="0" borderId="0" xfId="4" applyFont="1" applyAlignment="1">
      <alignment horizontal="left"/>
    </xf>
    <xf numFmtId="0" fontId="70" fillId="0" borderId="41" xfId="4" applyFont="1" applyBorder="1" applyAlignment="1">
      <alignment horizontal="center" textRotation="90" wrapText="1"/>
    </xf>
    <xf numFmtId="0" fontId="70" fillId="0" borderId="45" xfId="4" applyFont="1" applyBorder="1" applyAlignment="1">
      <alignment horizontal="center" textRotation="90" wrapText="1"/>
    </xf>
    <xf numFmtId="0" fontId="70" fillId="0" borderId="42" xfId="4" applyFont="1" applyBorder="1" applyAlignment="1">
      <alignment horizontal="center" textRotation="90" wrapText="1"/>
    </xf>
    <xf numFmtId="0" fontId="70" fillId="0" borderId="46" xfId="4" applyFont="1" applyBorder="1" applyAlignment="1">
      <alignment horizontal="center" textRotation="90" wrapText="1"/>
    </xf>
    <xf numFmtId="0" fontId="70" fillId="0" borderId="43" xfId="4" applyFont="1" applyBorder="1" applyAlignment="1">
      <alignment horizontal="center" textRotation="90" wrapText="1"/>
    </xf>
    <xf numFmtId="0" fontId="70" fillId="0" borderId="47" xfId="4" applyFont="1" applyBorder="1" applyAlignment="1">
      <alignment horizontal="center" textRotation="90" wrapText="1"/>
    </xf>
    <xf numFmtId="0" fontId="70" fillId="0" borderId="44" xfId="4" applyFont="1" applyBorder="1" applyAlignment="1">
      <alignment horizontal="center" wrapText="1"/>
    </xf>
    <xf numFmtId="0" fontId="70" fillId="0" borderId="48" xfId="4" applyFont="1" applyBorder="1" applyAlignment="1">
      <alignment horizontal="center" wrapText="1"/>
    </xf>
    <xf numFmtId="0" fontId="67" fillId="0" borderId="0" xfId="4" applyFont="1" applyAlignment="1">
      <alignment horizontal="left" wrapText="1"/>
    </xf>
    <xf numFmtId="0" fontId="69" fillId="0" borderId="35" xfId="4" applyFont="1" applyBorder="1" applyAlignment="1">
      <alignment horizontal="center" wrapText="1"/>
    </xf>
    <xf numFmtId="0" fontId="69" fillId="0" borderId="36" xfId="4" applyFont="1" applyBorder="1" applyAlignment="1">
      <alignment horizontal="center" wrapText="1"/>
    </xf>
    <xf numFmtId="0" fontId="69" fillId="0" borderId="37" xfId="4" applyFont="1" applyBorder="1" applyAlignment="1">
      <alignment horizontal="center" wrapText="1"/>
    </xf>
    <xf numFmtId="0" fontId="74" fillId="0" borderId="53" xfId="4" applyFont="1" applyBorder="1" applyAlignment="1">
      <alignment horizontal="center" wrapText="1"/>
    </xf>
    <xf numFmtId="0" fontId="3" fillId="0" borderId="39" xfId="4" applyFont="1" applyBorder="1" applyAlignment="1">
      <alignment horizontal="left"/>
    </xf>
    <xf numFmtId="0" fontId="1" fillId="0" borderId="35" xfId="4" applyBorder="1" applyAlignment="1">
      <alignment horizontal="center"/>
    </xf>
    <xf numFmtId="0" fontId="1" fillId="0" borderId="36" xfId="4" applyBorder="1" applyAlignment="1">
      <alignment horizontal="center"/>
    </xf>
    <xf numFmtId="0" fontId="1" fillId="0" borderId="37" xfId="4" applyBorder="1" applyAlignment="1">
      <alignment horizontal="center"/>
    </xf>
  </cellXfs>
  <cellStyles count="5">
    <cellStyle name="Normal" xfId="0" builtinId="0"/>
    <cellStyle name="Normal 2 2" xfId="2"/>
    <cellStyle name="Normal 2 2 2" xfId="3"/>
    <cellStyle name="Normal 3 2 3 2" xfId="4"/>
    <cellStyle name="Normal 4 3 4 3 2" xfId="1"/>
  </cellStyles>
  <dxfs count="24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calcChain" Target="calcChain.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jpeg"/><Relationship Id="rId7" Type="http://schemas.openxmlformats.org/officeDocument/2006/relationships/image" Target="../media/image10.emf"/><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jpe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emf"/><Relationship Id="rId11" Type="http://schemas.openxmlformats.org/officeDocument/2006/relationships/image" Target="../media/image14.png"/><Relationship Id="rId24" Type="http://schemas.openxmlformats.org/officeDocument/2006/relationships/image" Target="../media/image2.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26209" cy="462643"/>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26209" cy="462643"/>
        </a:xfrm>
        <a:prstGeom prst="rect">
          <a:avLst/>
        </a:prstGeom>
      </xdr:spPr>
    </xdr:pic>
    <xdr:clientData/>
  </xdr:oneCellAnchor>
  <xdr:oneCellAnchor>
    <xdr:from>
      <xdr:col>0</xdr:col>
      <xdr:colOff>0</xdr:colOff>
      <xdr:row>40</xdr:row>
      <xdr:rowOff>0</xdr:rowOff>
    </xdr:from>
    <xdr:ext cx="1226209" cy="462643"/>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944100"/>
          <a:ext cx="1226209" cy="462643"/>
        </a:xfrm>
        <a:prstGeom prst="rect">
          <a:avLst/>
        </a:prstGeom>
      </xdr:spPr>
    </xdr:pic>
    <xdr:clientData/>
  </xdr:oneCellAnchor>
  <xdr:oneCellAnchor>
    <xdr:from>
      <xdr:col>0</xdr:col>
      <xdr:colOff>0</xdr:colOff>
      <xdr:row>80</xdr:row>
      <xdr:rowOff>0</xdr:rowOff>
    </xdr:from>
    <xdr:ext cx="1226209" cy="462643"/>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0012025"/>
          <a:ext cx="1226209" cy="462643"/>
        </a:xfrm>
        <a:prstGeom prst="rect">
          <a:avLst/>
        </a:prstGeom>
      </xdr:spPr>
    </xdr:pic>
    <xdr:clientData/>
  </xdr:oneCellAnchor>
  <xdr:oneCellAnchor>
    <xdr:from>
      <xdr:col>0</xdr:col>
      <xdr:colOff>0</xdr:colOff>
      <xdr:row>120</xdr:row>
      <xdr:rowOff>0</xdr:rowOff>
    </xdr:from>
    <xdr:ext cx="1226209" cy="462643"/>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0165675"/>
          <a:ext cx="1226209" cy="462643"/>
        </a:xfrm>
        <a:prstGeom prst="rect">
          <a:avLst/>
        </a:prstGeom>
      </xdr:spPr>
    </xdr:pic>
    <xdr:clientData/>
  </xdr:oneCellAnchor>
  <xdr:twoCellAnchor editAs="oneCell">
    <xdr:from>
      <xdr:col>1</xdr:col>
      <xdr:colOff>68826</xdr:colOff>
      <xdr:row>131</xdr:row>
      <xdr:rowOff>209550</xdr:rowOff>
    </xdr:from>
    <xdr:to>
      <xdr:col>1</xdr:col>
      <xdr:colOff>1577975</xdr:colOff>
      <xdr:row>138</xdr:row>
      <xdr:rowOff>187854</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1135626" y="33032700"/>
          <a:ext cx="1509149" cy="15118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1781175"/>
          <a:ext cx="11144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1333500</xdr:colOff>
      <xdr:row>3</xdr:row>
      <xdr:rowOff>31750</xdr:rowOff>
    </xdr:from>
    <xdr:to>
      <xdr:col>7</xdr:col>
      <xdr:colOff>2390775</xdr:colOff>
      <xdr:row>4</xdr:row>
      <xdr:rowOff>260350</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25450" y="1670050"/>
          <a:ext cx="1057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1800225"/>
          <a:ext cx="11811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1790700"/>
          <a:ext cx="1724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911225</xdr:colOff>
      <xdr:row>3</xdr:row>
      <xdr:rowOff>139700</xdr:rowOff>
    </xdr:from>
    <xdr:to>
      <xdr:col>5</xdr:col>
      <xdr:colOff>2692400</xdr:colOff>
      <xdr:row>4</xdr:row>
      <xdr:rowOff>311150</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26525" y="1778000"/>
          <a:ext cx="17811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142875</xdr:rowOff>
    </xdr:from>
    <xdr:ext cx="1114425" cy="548368"/>
    <xdr:pic>
      <xdr:nvPicPr>
        <xdr:cNvPr id="9" name="Imag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150209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95250</xdr:rowOff>
    </xdr:from>
    <xdr:ext cx="1057275" cy="595993"/>
    <xdr:pic>
      <xdr:nvPicPr>
        <xdr:cNvPr id="10" name="Imag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1497330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138112</xdr:rowOff>
    </xdr:from>
    <xdr:ext cx="1181100" cy="529318"/>
    <xdr:pic>
      <xdr:nvPicPr>
        <xdr:cNvPr id="11" name="Imag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43587" y="15016162"/>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919162</xdr:colOff>
      <xdr:row>23</xdr:row>
      <xdr:rowOff>152400</xdr:rowOff>
    </xdr:from>
    <xdr:ext cx="1724025" cy="548368"/>
    <xdr:pic>
      <xdr:nvPicPr>
        <xdr:cNvPr id="12" name="Imag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87762" y="1503045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171450</xdr:rowOff>
    </xdr:from>
    <xdr:ext cx="1781175" cy="538843"/>
    <xdr:pic>
      <xdr:nvPicPr>
        <xdr:cNvPr id="13" name="Imag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1504950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1340167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1380172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43</xdr:row>
      <xdr:rowOff>142875</xdr:rowOff>
    </xdr:from>
    <xdr:ext cx="1114425" cy="548368"/>
    <xdr:pic>
      <xdr:nvPicPr>
        <xdr:cNvPr id="16" name="Imag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282606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282797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282702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171450</xdr:rowOff>
    </xdr:from>
    <xdr:ext cx="1781175" cy="538843"/>
    <xdr:pic>
      <xdr:nvPicPr>
        <xdr:cNvPr id="19" name="Imag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2828925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266414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2704147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63</xdr:row>
      <xdr:rowOff>142875</xdr:rowOff>
    </xdr:from>
    <xdr:ext cx="1114425" cy="548368"/>
    <xdr:pic>
      <xdr:nvPicPr>
        <xdr:cNvPr id="22" name="Imag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415004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4145280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4151947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4150995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171450</xdr:rowOff>
    </xdr:from>
    <xdr:ext cx="1781175" cy="538843"/>
    <xdr:pic>
      <xdr:nvPicPr>
        <xdr:cNvPr id="26" name="Imag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4152900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60</xdr:row>
      <xdr:rowOff>161925</xdr:rowOff>
    </xdr:from>
    <xdr:ext cx="914400" cy="1321254"/>
    <xdr:pic>
      <xdr:nvPicPr>
        <xdr:cNvPr id="27" name="Imag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3988117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60</xdr:row>
      <xdr:rowOff>561975</xdr:rowOff>
    </xdr:from>
    <xdr:ext cx="409575" cy="759279"/>
    <xdr:pic>
      <xdr:nvPicPr>
        <xdr:cNvPr id="28" name="Imag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4028122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9" name="Imag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547401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0" name="Imag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546925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161925</xdr:rowOff>
    </xdr:from>
    <xdr:ext cx="1181100" cy="529318"/>
    <xdr:pic>
      <xdr:nvPicPr>
        <xdr:cNvPr id="31" name="Imag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547592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2" name="Imag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547020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3" name="Imag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547211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4" name="Imag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531209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5" name="Imag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352097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142875</xdr:rowOff>
    </xdr:from>
    <xdr:ext cx="1114425" cy="548368"/>
    <xdr:pic>
      <xdr:nvPicPr>
        <xdr:cNvPr id="36" name="Imag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682656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161925</xdr:rowOff>
    </xdr:from>
    <xdr:ext cx="1181100" cy="529318"/>
    <xdr:pic>
      <xdr:nvPicPr>
        <xdr:cNvPr id="37" name="Imag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682847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152400</xdr:rowOff>
    </xdr:from>
    <xdr:ext cx="1724025" cy="548368"/>
    <xdr:pic>
      <xdr:nvPicPr>
        <xdr:cNvPr id="38" name="Image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682752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9" name="Image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6643790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40" name="Imag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6683795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833422</xdr:colOff>
      <xdr:row>104</xdr:row>
      <xdr:rowOff>0</xdr:rowOff>
    </xdr:from>
    <xdr:ext cx="1781175" cy="538843"/>
    <xdr:pic>
      <xdr:nvPicPr>
        <xdr:cNvPr id="41" name="Image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8722" y="68322825"/>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104</xdr:row>
      <xdr:rowOff>0</xdr:rowOff>
    </xdr:from>
    <xdr:ext cx="1057275" cy="595993"/>
    <xdr:pic>
      <xdr:nvPicPr>
        <xdr:cNvPr id="42" name="Image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54004" y="6832282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38</xdr:row>
      <xdr:rowOff>71439</xdr:rowOff>
    </xdr:from>
    <xdr:ext cx="426717" cy="333373"/>
    <xdr:pic>
      <xdr:nvPicPr>
        <xdr:cNvPr id="43" name="BIOE" descr="Logo AB Européen">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2436971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2809880</xdr:colOff>
      <xdr:row>38</xdr:row>
      <xdr:rowOff>190498</xdr:rowOff>
    </xdr:from>
    <xdr:to>
      <xdr:col>5</xdr:col>
      <xdr:colOff>546198</xdr:colOff>
      <xdr:row>38</xdr:row>
      <xdr:rowOff>470383</xdr:rowOff>
    </xdr:to>
    <xdr:sp macro="" textlink="">
      <xdr:nvSpPr>
        <xdr:cNvPr id="44" name="ZoneTexte 4">
          <a:extLst>
            <a:ext uri="{FF2B5EF4-FFF2-40B4-BE49-F238E27FC236}">
              <a16:creationId xmlns:a16="http://schemas.microsoft.com/office/drawing/2014/main" id="{00000000-0008-0000-0100-00002C000000}"/>
            </a:ext>
          </a:extLst>
        </xdr:cNvPr>
        <xdr:cNvSpPr txBox="1"/>
      </xdr:nvSpPr>
      <xdr:spPr>
        <a:xfrm>
          <a:off x="7248530" y="24488773"/>
          <a:ext cx="1412968"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45" name="ZoneTexte 4">
          <a:extLst>
            <a:ext uri="{FF2B5EF4-FFF2-40B4-BE49-F238E27FC236}">
              <a16:creationId xmlns:a16="http://schemas.microsoft.com/office/drawing/2014/main" id="{00000000-0008-0000-0100-00002D000000}"/>
            </a:ext>
          </a:extLst>
        </xdr:cNvPr>
        <xdr:cNvSpPr txBox="1"/>
      </xdr:nvSpPr>
      <xdr:spPr>
        <a:xfrm>
          <a:off x="14538326" y="244332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38</xdr:row>
      <xdr:rowOff>676080</xdr:rowOff>
    </xdr:from>
    <xdr:ext cx="432395" cy="432395"/>
    <xdr:pic>
      <xdr:nvPicPr>
        <xdr:cNvPr id="46" name="Image 1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249743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38</xdr:row>
      <xdr:rowOff>761999</xdr:rowOff>
    </xdr:from>
    <xdr:to>
      <xdr:col>7</xdr:col>
      <xdr:colOff>1428753</xdr:colOff>
      <xdr:row>39</xdr:row>
      <xdr:rowOff>17947</xdr:rowOff>
    </xdr:to>
    <xdr:sp macro="" textlink="">
      <xdr:nvSpPr>
        <xdr:cNvPr id="47" name="ZoneTexte 4">
          <a:extLst>
            <a:ext uri="{FF2B5EF4-FFF2-40B4-BE49-F238E27FC236}">
              <a16:creationId xmlns:a16="http://schemas.microsoft.com/office/drawing/2014/main" id="{00000000-0008-0000-0100-00002F000000}"/>
            </a:ext>
          </a:extLst>
        </xdr:cNvPr>
        <xdr:cNvSpPr txBox="1"/>
      </xdr:nvSpPr>
      <xdr:spPr>
        <a:xfrm>
          <a:off x="11425241" y="2506027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38</xdr:row>
      <xdr:rowOff>71440</xdr:rowOff>
    </xdr:from>
    <xdr:ext cx="521441" cy="476250"/>
    <xdr:pic>
      <xdr:nvPicPr>
        <xdr:cNvPr id="48" name="Image 286">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82308" y="2436971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38</xdr:row>
      <xdr:rowOff>142875</xdr:rowOff>
    </xdr:from>
    <xdr:to>
      <xdr:col>7</xdr:col>
      <xdr:colOff>1287459</xdr:colOff>
      <xdr:row>38</xdr:row>
      <xdr:rowOff>610311</xdr:rowOff>
    </xdr:to>
    <xdr:sp macro="" textlink="">
      <xdr:nvSpPr>
        <xdr:cNvPr id="49" name="ZoneTexte 4">
          <a:extLst>
            <a:ext uri="{FF2B5EF4-FFF2-40B4-BE49-F238E27FC236}">
              <a16:creationId xmlns:a16="http://schemas.microsoft.com/office/drawing/2014/main" id="{00000000-0008-0000-0100-000031000000}"/>
            </a:ext>
          </a:extLst>
        </xdr:cNvPr>
        <xdr:cNvSpPr txBox="1"/>
      </xdr:nvSpPr>
      <xdr:spPr>
        <a:xfrm>
          <a:off x="11329984" y="244411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38</xdr:row>
      <xdr:rowOff>523875</xdr:rowOff>
    </xdr:from>
    <xdr:ext cx="523874" cy="523874"/>
    <xdr:pic>
      <xdr:nvPicPr>
        <xdr:cNvPr id="50" name="Image 49" descr="Afficher l’image source">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24822150"/>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38</xdr:row>
      <xdr:rowOff>619126</xdr:rowOff>
    </xdr:from>
    <xdr:to>
      <xdr:col>9</xdr:col>
      <xdr:colOff>858842</xdr:colOff>
      <xdr:row>38</xdr:row>
      <xdr:rowOff>899011</xdr:rowOff>
    </xdr:to>
    <xdr:sp macro="" textlink="">
      <xdr:nvSpPr>
        <xdr:cNvPr id="51" name="ZoneTexte 4">
          <a:extLst>
            <a:ext uri="{FF2B5EF4-FFF2-40B4-BE49-F238E27FC236}">
              <a16:creationId xmlns:a16="http://schemas.microsoft.com/office/drawing/2014/main" id="{00000000-0008-0000-0100-000033000000}"/>
            </a:ext>
          </a:extLst>
        </xdr:cNvPr>
        <xdr:cNvSpPr txBox="1"/>
      </xdr:nvSpPr>
      <xdr:spPr>
        <a:xfrm>
          <a:off x="14578017" y="249174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4</xdr:col>
      <xdr:colOff>166698</xdr:colOff>
      <xdr:row>38</xdr:row>
      <xdr:rowOff>738187</xdr:rowOff>
    </xdr:from>
    <xdr:to>
      <xdr:col>5</xdr:col>
      <xdr:colOff>2452698</xdr:colOff>
      <xdr:row>39</xdr:row>
      <xdr:rowOff>-1</xdr:rowOff>
    </xdr:to>
    <xdr:sp macro="" textlink="">
      <xdr:nvSpPr>
        <xdr:cNvPr id="52" name="ZoneTexte 4">
          <a:extLst>
            <a:ext uri="{FF2B5EF4-FFF2-40B4-BE49-F238E27FC236}">
              <a16:creationId xmlns:a16="http://schemas.microsoft.com/office/drawing/2014/main" id="{00000000-0008-0000-0100-000034000000}"/>
            </a:ext>
          </a:extLst>
        </xdr:cNvPr>
        <xdr:cNvSpPr txBox="1"/>
      </xdr:nvSpPr>
      <xdr:spPr>
        <a:xfrm>
          <a:off x="8091498" y="25036462"/>
          <a:ext cx="2476500" cy="28098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142875</xdr:colOff>
      <xdr:row>38</xdr:row>
      <xdr:rowOff>40031</xdr:rowOff>
    </xdr:from>
    <xdr:ext cx="1000125" cy="1008840"/>
    <xdr:pic>
      <xdr:nvPicPr>
        <xdr:cNvPr id="53" name="Image 16">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24338306"/>
          <a:ext cx="1000125" cy="100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1477653</xdr:colOff>
      <xdr:row>38</xdr:row>
      <xdr:rowOff>57277</xdr:rowOff>
    </xdr:from>
    <xdr:ext cx="975032" cy="959053"/>
    <xdr:pic>
      <xdr:nvPicPr>
        <xdr:cNvPr id="54" name="Image 4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39653" y="24355552"/>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38</xdr:row>
      <xdr:rowOff>55349</xdr:rowOff>
    </xdr:from>
    <xdr:ext cx="1000127" cy="985532"/>
    <xdr:pic>
      <xdr:nvPicPr>
        <xdr:cNvPr id="55" name="Image 44">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24353624"/>
          <a:ext cx="1000127" cy="985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38</xdr:row>
      <xdr:rowOff>484188</xdr:rowOff>
    </xdr:from>
    <xdr:ext cx="542049" cy="708737"/>
    <xdr:pic>
      <xdr:nvPicPr>
        <xdr:cNvPr id="56" name="Imag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24782463"/>
          <a:ext cx="542049" cy="708737"/>
        </a:xfrm>
        <a:prstGeom prst="rect">
          <a:avLst/>
        </a:prstGeom>
      </xdr:spPr>
    </xdr:pic>
    <xdr:clientData/>
  </xdr:oneCellAnchor>
  <xdr:oneCellAnchor>
    <xdr:from>
      <xdr:col>3</xdr:col>
      <xdr:colOff>2127256</xdr:colOff>
      <xdr:row>38</xdr:row>
      <xdr:rowOff>119062</xdr:rowOff>
    </xdr:from>
    <xdr:ext cx="508000" cy="371348"/>
    <xdr:pic>
      <xdr:nvPicPr>
        <xdr:cNvPr id="57" name="Image 56" descr="Afficher l’image source">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565906" y="24417337"/>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428614</xdr:colOff>
      <xdr:row>38</xdr:row>
      <xdr:rowOff>47624</xdr:rowOff>
    </xdr:from>
    <xdr:to>
      <xdr:col>3</xdr:col>
      <xdr:colOff>1428747</xdr:colOff>
      <xdr:row>39</xdr:row>
      <xdr:rowOff>23820</xdr:rowOff>
    </xdr:to>
    <xdr:pic>
      <xdr:nvPicPr>
        <xdr:cNvPr id="58" name="Image 297">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24345899"/>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404815</xdr:colOff>
      <xdr:row>38</xdr:row>
      <xdr:rowOff>23813</xdr:rowOff>
    </xdr:from>
    <xdr:ext cx="619124" cy="614997"/>
    <xdr:pic>
      <xdr:nvPicPr>
        <xdr:cNvPr id="59" name="Image 58" descr="Macarons - HVE - Haute Valeur Environnementale">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520115" y="24322088"/>
          <a:ext cx="619124" cy="6149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1000124</xdr:colOff>
      <xdr:row>38</xdr:row>
      <xdr:rowOff>95250</xdr:rowOff>
    </xdr:from>
    <xdr:to>
      <xdr:col>5</xdr:col>
      <xdr:colOff>2666999</xdr:colOff>
      <xdr:row>39</xdr:row>
      <xdr:rowOff>95249</xdr:rowOff>
    </xdr:to>
    <xdr:sp macro="" textlink="">
      <xdr:nvSpPr>
        <xdr:cNvPr id="60" name="ZoneTexte 4">
          <a:extLst>
            <a:ext uri="{FF2B5EF4-FFF2-40B4-BE49-F238E27FC236}">
              <a16:creationId xmlns:a16="http://schemas.microsoft.com/office/drawing/2014/main" id="{00000000-0008-0000-0100-00003C000000}"/>
            </a:ext>
          </a:extLst>
        </xdr:cNvPr>
        <xdr:cNvSpPr txBox="1"/>
      </xdr:nvSpPr>
      <xdr:spPr>
        <a:xfrm>
          <a:off x="9115424" y="24393525"/>
          <a:ext cx="1666875" cy="1019174"/>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Haute valeur environnementale</a:t>
          </a:r>
        </a:p>
        <a:p>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1" name="BIOE" descr="Logo AB Européen">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3760946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2809880</xdr:colOff>
      <xdr:row>58</xdr:row>
      <xdr:rowOff>190498</xdr:rowOff>
    </xdr:from>
    <xdr:to>
      <xdr:col>5</xdr:col>
      <xdr:colOff>546198</xdr:colOff>
      <xdr:row>58</xdr:row>
      <xdr:rowOff>470383</xdr:rowOff>
    </xdr:to>
    <xdr:sp macro="" textlink="">
      <xdr:nvSpPr>
        <xdr:cNvPr id="62" name="ZoneTexte 4">
          <a:extLst>
            <a:ext uri="{FF2B5EF4-FFF2-40B4-BE49-F238E27FC236}">
              <a16:creationId xmlns:a16="http://schemas.microsoft.com/office/drawing/2014/main" id="{00000000-0008-0000-0100-00003E000000}"/>
            </a:ext>
          </a:extLst>
        </xdr:cNvPr>
        <xdr:cNvSpPr txBox="1"/>
      </xdr:nvSpPr>
      <xdr:spPr>
        <a:xfrm>
          <a:off x="7248530" y="37728523"/>
          <a:ext cx="1412968"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3" name="ZoneTexte 4">
          <a:extLst>
            <a:ext uri="{FF2B5EF4-FFF2-40B4-BE49-F238E27FC236}">
              <a16:creationId xmlns:a16="http://schemas.microsoft.com/office/drawing/2014/main" id="{00000000-0008-0000-0100-00003F000000}"/>
            </a:ext>
          </a:extLst>
        </xdr:cNvPr>
        <xdr:cNvSpPr txBox="1"/>
      </xdr:nvSpPr>
      <xdr:spPr>
        <a:xfrm>
          <a:off x="14538326" y="376729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4" name="Image 15">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382141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761999</xdr:rowOff>
    </xdr:from>
    <xdr:to>
      <xdr:col>7</xdr:col>
      <xdr:colOff>1428753</xdr:colOff>
      <xdr:row>59</xdr:row>
      <xdr:rowOff>17947</xdr:rowOff>
    </xdr:to>
    <xdr:sp macro="" textlink="">
      <xdr:nvSpPr>
        <xdr:cNvPr id="65" name="ZoneTexte 4">
          <a:extLst>
            <a:ext uri="{FF2B5EF4-FFF2-40B4-BE49-F238E27FC236}">
              <a16:creationId xmlns:a16="http://schemas.microsoft.com/office/drawing/2014/main" id="{00000000-0008-0000-0100-000041000000}"/>
            </a:ext>
          </a:extLst>
        </xdr:cNvPr>
        <xdr:cNvSpPr txBox="1"/>
      </xdr:nvSpPr>
      <xdr:spPr>
        <a:xfrm>
          <a:off x="11425241" y="3830002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58</xdr:row>
      <xdr:rowOff>71440</xdr:rowOff>
    </xdr:from>
    <xdr:ext cx="521441" cy="476250"/>
    <xdr:pic>
      <xdr:nvPicPr>
        <xdr:cNvPr id="66" name="Image 286">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82308" y="3760946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58</xdr:row>
      <xdr:rowOff>142875</xdr:rowOff>
    </xdr:from>
    <xdr:to>
      <xdr:col>7</xdr:col>
      <xdr:colOff>1287459</xdr:colOff>
      <xdr:row>58</xdr:row>
      <xdr:rowOff>610311</xdr:rowOff>
    </xdr:to>
    <xdr:sp macro="" textlink="">
      <xdr:nvSpPr>
        <xdr:cNvPr id="67" name="ZoneTexte 4">
          <a:extLst>
            <a:ext uri="{FF2B5EF4-FFF2-40B4-BE49-F238E27FC236}">
              <a16:creationId xmlns:a16="http://schemas.microsoft.com/office/drawing/2014/main" id="{00000000-0008-0000-0100-000043000000}"/>
            </a:ext>
          </a:extLst>
        </xdr:cNvPr>
        <xdr:cNvSpPr txBox="1"/>
      </xdr:nvSpPr>
      <xdr:spPr>
        <a:xfrm>
          <a:off x="11329984" y="376809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58</xdr:row>
      <xdr:rowOff>523875</xdr:rowOff>
    </xdr:from>
    <xdr:ext cx="523874" cy="523874"/>
    <xdr:pic>
      <xdr:nvPicPr>
        <xdr:cNvPr id="68" name="Image 67" descr="Afficher l’image source">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38061900"/>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58</xdr:row>
      <xdr:rowOff>619126</xdr:rowOff>
    </xdr:from>
    <xdr:to>
      <xdr:col>9</xdr:col>
      <xdr:colOff>858842</xdr:colOff>
      <xdr:row>58</xdr:row>
      <xdr:rowOff>899011</xdr:rowOff>
    </xdr:to>
    <xdr:sp macro="" textlink="">
      <xdr:nvSpPr>
        <xdr:cNvPr id="69" name="ZoneTexte 4">
          <a:extLst>
            <a:ext uri="{FF2B5EF4-FFF2-40B4-BE49-F238E27FC236}">
              <a16:creationId xmlns:a16="http://schemas.microsoft.com/office/drawing/2014/main" id="{00000000-0008-0000-0100-000045000000}"/>
            </a:ext>
          </a:extLst>
        </xdr:cNvPr>
        <xdr:cNvSpPr txBox="1"/>
      </xdr:nvSpPr>
      <xdr:spPr>
        <a:xfrm>
          <a:off x="14578017" y="381571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4</xdr:col>
      <xdr:colOff>166698</xdr:colOff>
      <xdr:row>58</xdr:row>
      <xdr:rowOff>738187</xdr:rowOff>
    </xdr:from>
    <xdr:to>
      <xdr:col>5</xdr:col>
      <xdr:colOff>2452698</xdr:colOff>
      <xdr:row>59</xdr:row>
      <xdr:rowOff>-1</xdr:rowOff>
    </xdr:to>
    <xdr:sp macro="" textlink="">
      <xdr:nvSpPr>
        <xdr:cNvPr id="70" name="ZoneTexte 4">
          <a:extLst>
            <a:ext uri="{FF2B5EF4-FFF2-40B4-BE49-F238E27FC236}">
              <a16:creationId xmlns:a16="http://schemas.microsoft.com/office/drawing/2014/main" id="{00000000-0008-0000-0100-000046000000}"/>
            </a:ext>
          </a:extLst>
        </xdr:cNvPr>
        <xdr:cNvSpPr txBox="1"/>
      </xdr:nvSpPr>
      <xdr:spPr>
        <a:xfrm>
          <a:off x="8091498" y="38276212"/>
          <a:ext cx="2476500" cy="28098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142875</xdr:colOff>
      <xdr:row>58</xdr:row>
      <xdr:rowOff>40031</xdr:rowOff>
    </xdr:from>
    <xdr:ext cx="1000125" cy="1008840"/>
    <xdr:pic>
      <xdr:nvPicPr>
        <xdr:cNvPr id="71" name="Image 16">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37578056"/>
          <a:ext cx="1000125" cy="100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1477653</xdr:colOff>
      <xdr:row>58</xdr:row>
      <xdr:rowOff>57277</xdr:rowOff>
    </xdr:from>
    <xdr:ext cx="975032" cy="959053"/>
    <xdr:pic>
      <xdr:nvPicPr>
        <xdr:cNvPr id="72" name="Image 43">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39653" y="37595302"/>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58</xdr:row>
      <xdr:rowOff>55349</xdr:rowOff>
    </xdr:from>
    <xdr:ext cx="1000127" cy="985532"/>
    <xdr:pic>
      <xdr:nvPicPr>
        <xdr:cNvPr id="73" name="Image 44">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37593374"/>
          <a:ext cx="1000127" cy="985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58</xdr:row>
      <xdr:rowOff>484188</xdr:rowOff>
    </xdr:from>
    <xdr:ext cx="542049" cy="708737"/>
    <xdr:pic>
      <xdr:nvPicPr>
        <xdr:cNvPr id="74" name="Image 73">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38022213"/>
          <a:ext cx="542049" cy="708737"/>
        </a:xfrm>
        <a:prstGeom prst="rect">
          <a:avLst/>
        </a:prstGeom>
      </xdr:spPr>
    </xdr:pic>
    <xdr:clientData/>
  </xdr:oneCellAnchor>
  <xdr:oneCellAnchor>
    <xdr:from>
      <xdr:col>3</xdr:col>
      <xdr:colOff>2127256</xdr:colOff>
      <xdr:row>58</xdr:row>
      <xdr:rowOff>119062</xdr:rowOff>
    </xdr:from>
    <xdr:ext cx="508000" cy="371348"/>
    <xdr:pic>
      <xdr:nvPicPr>
        <xdr:cNvPr id="75" name="Image 74" descr="Afficher l’image source">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565906" y="37657087"/>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428614</xdr:colOff>
      <xdr:row>58</xdr:row>
      <xdr:rowOff>47624</xdr:rowOff>
    </xdr:from>
    <xdr:to>
      <xdr:col>3</xdr:col>
      <xdr:colOff>1428747</xdr:colOff>
      <xdr:row>59</xdr:row>
      <xdr:rowOff>23820</xdr:rowOff>
    </xdr:to>
    <xdr:pic>
      <xdr:nvPicPr>
        <xdr:cNvPr id="76" name="Image 297">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37585649"/>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404815</xdr:colOff>
      <xdr:row>58</xdr:row>
      <xdr:rowOff>23813</xdr:rowOff>
    </xdr:from>
    <xdr:ext cx="619124" cy="614997"/>
    <xdr:pic>
      <xdr:nvPicPr>
        <xdr:cNvPr id="77" name="Image 76" descr="Macarons - HVE - Haute Valeur Environnementale">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520115" y="37561838"/>
          <a:ext cx="619124" cy="6149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1000124</xdr:colOff>
      <xdr:row>58</xdr:row>
      <xdr:rowOff>95250</xdr:rowOff>
    </xdr:from>
    <xdr:to>
      <xdr:col>5</xdr:col>
      <xdr:colOff>2666999</xdr:colOff>
      <xdr:row>59</xdr:row>
      <xdr:rowOff>95249</xdr:rowOff>
    </xdr:to>
    <xdr:sp macro="" textlink="">
      <xdr:nvSpPr>
        <xdr:cNvPr id="78" name="ZoneTexte 4">
          <a:extLst>
            <a:ext uri="{FF2B5EF4-FFF2-40B4-BE49-F238E27FC236}">
              <a16:creationId xmlns:a16="http://schemas.microsoft.com/office/drawing/2014/main" id="{00000000-0008-0000-0100-00004E000000}"/>
            </a:ext>
          </a:extLst>
        </xdr:cNvPr>
        <xdr:cNvSpPr txBox="1"/>
      </xdr:nvSpPr>
      <xdr:spPr>
        <a:xfrm>
          <a:off x="9115424" y="37633275"/>
          <a:ext cx="1666875" cy="1019174"/>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Haute valeur environnementale</a:t>
          </a:r>
        </a:p>
        <a:p>
          <a:endParaRPr lang="fr-FR" sz="1200">
            <a:latin typeface="Montserrat" panose="00000500000000000000" pitchFamily="2" charset="0"/>
          </a:endParaRPr>
        </a:p>
      </xdr:txBody>
    </xdr:sp>
    <xdr:clientData/>
  </xdr:twoCellAnchor>
  <xdr:oneCellAnchor>
    <xdr:from>
      <xdr:col>7</xdr:col>
      <xdr:colOff>1960566</xdr:colOff>
      <xdr:row>78</xdr:row>
      <xdr:rowOff>71439</xdr:rowOff>
    </xdr:from>
    <xdr:ext cx="426717" cy="333373"/>
    <xdr:pic>
      <xdr:nvPicPr>
        <xdr:cNvPr id="79" name="BIOE" descr="Logo AB Européen">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5084921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2809880</xdr:colOff>
      <xdr:row>78</xdr:row>
      <xdr:rowOff>190498</xdr:rowOff>
    </xdr:from>
    <xdr:to>
      <xdr:col>5</xdr:col>
      <xdr:colOff>546198</xdr:colOff>
      <xdr:row>78</xdr:row>
      <xdr:rowOff>470383</xdr:rowOff>
    </xdr:to>
    <xdr:sp macro="" textlink="">
      <xdr:nvSpPr>
        <xdr:cNvPr id="80" name="ZoneTexte 4">
          <a:extLst>
            <a:ext uri="{FF2B5EF4-FFF2-40B4-BE49-F238E27FC236}">
              <a16:creationId xmlns:a16="http://schemas.microsoft.com/office/drawing/2014/main" id="{00000000-0008-0000-0100-000050000000}"/>
            </a:ext>
          </a:extLst>
        </xdr:cNvPr>
        <xdr:cNvSpPr txBox="1"/>
      </xdr:nvSpPr>
      <xdr:spPr>
        <a:xfrm>
          <a:off x="7248530" y="50968273"/>
          <a:ext cx="1412968"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81" name="ZoneTexte 4">
          <a:extLst>
            <a:ext uri="{FF2B5EF4-FFF2-40B4-BE49-F238E27FC236}">
              <a16:creationId xmlns:a16="http://schemas.microsoft.com/office/drawing/2014/main" id="{00000000-0008-0000-0100-000051000000}"/>
            </a:ext>
          </a:extLst>
        </xdr:cNvPr>
        <xdr:cNvSpPr txBox="1"/>
      </xdr:nvSpPr>
      <xdr:spPr>
        <a:xfrm>
          <a:off x="14538326" y="509127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82" name="Image 15">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514538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17947</xdr:rowOff>
    </xdr:to>
    <xdr:sp macro="" textlink="">
      <xdr:nvSpPr>
        <xdr:cNvPr id="83" name="ZoneTexte 4">
          <a:extLst>
            <a:ext uri="{FF2B5EF4-FFF2-40B4-BE49-F238E27FC236}">
              <a16:creationId xmlns:a16="http://schemas.microsoft.com/office/drawing/2014/main" id="{00000000-0008-0000-0100-000053000000}"/>
            </a:ext>
          </a:extLst>
        </xdr:cNvPr>
        <xdr:cNvSpPr txBox="1"/>
      </xdr:nvSpPr>
      <xdr:spPr>
        <a:xfrm>
          <a:off x="11425241" y="5153977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78</xdr:row>
      <xdr:rowOff>71440</xdr:rowOff>
    </xdr:from>
    <xdr:ext cx="521441" cy="476250"/>
    <xdr:pic>
      <xdr:nvPicPr>
        <xdr:cNvPr id="84" name="Image 286">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82308" y="5084921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78</xdr:row>
      <xdr:rowOff>142875</xdr:rowOff>
    </xdr:from>
    <xdr:to>
      <xdr:col>7</xdr:col>
      <xdr:colOff>1287459</xdr:colOff>
      <xdr:row>78</xdr:row>
      <xdr:rowOff>610311</xdr:rowOff>
    </xdr:to>
    <xdr:sp macro="" textlink="">
      <xdr:nvSpPr>
        <xdr:cNvPr id="85" name="ZoneTexte 4">
          <a:extLst>
            <a:ext uri="{FF2B5EF4-FFF2-40B4-BE49-F238E27FC236}">
              <a16:creationId xmlns:a16="http://schemas.microsoft.com/office/drawing/2014/main" id="{00000000-0008-0000-0100-000055000000}"/>
            </a:ext>
          </a:extLst>
        </xdr:cNvPr>
        <xdr:cNvSpPr txBox="1"/>
      </xdr:nvSpPr>
      <xdr:spPr>
        <a:xfrm>
          <a:off x="11329984" y="509206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78</xdr:row>
      <xdr:rowOff>523875</xdr:rowOff>
    </xdr:from>
    <xdr:ext cx="523874" cy="523874"/>
    <xdr:pic>
      <xdr:nvPicPr>
        <xdr:cNvPr id="86" name="Image 85" descr="Afficher l’image source">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51301650"/>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78</xdr:row>
      <xdr:rowOff>619126</xdr:rowOff>
    </xdr:from>
    <xdr:to>
      <xdr:col>9</xdr:col>
      <xdr:colOff>858842</xdr:colOff>
      <xdr:row>78</xdr:row>
      <xdr:rowOff>899011</xdr:rowOff>
    </xdr:to>
    <xdr:sp macro="" textlink="">
      <xdr:nvSpPr>
        <xdr:cNvPr id="87" name="ZoneTexte 4">
          <a:extLst>
            <a:ext uri="{FF2B5EF4-FFF2-40B4-BE49-F238E27FC236}">
              <a16:creationId xmlns:a16="http://schemas.microsoft.com/office/drawing/2014/main" id="{00000000-0008-0000-0100-000057000000}"/>
            </a:ext>
          </a:extLst>
        </xdr:cNvPr>
        <xdr:cNvSpPr txBox="1"/>
      </xdr:nvSpPr>
      <xdr:spPr>
        <a:xfrm>
          <a:off x="14578017" y="513969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4</xdr:col>
      <xdr:colOff>166698</xdr:colOff>
      <xdr:row>78</xdr:row>
      <xdr:rowOff>738187</xdr:rowOff>
    </xdr:from>
    <xdr:to>
      <xdr:col>5</xdr:col>
      <xdr:colOff>2452698</xdr:colOff>
      <xdr:row>79</xdr:row>
      <xdr:rowOff>-1</xdr:rowOff>
    </xdr:to>
    <xdr:sp macro="" textlink="">
      <xdr:nvSpPr>
        <xdr:cNvPr id="88" name="ZoneTexte 4">
          <a:extLst>
            <a:ext uri="{FF2B5EF4-FFF2-40B4-BE49-F238E27FC236}">
              <a16:creationId xmlns:a16="http://schemas.microsoft.com/office/drawing/2014/main" id="{00000000-0008-0000-0100-000058000000}"/>
            </a:ext>
          </a:extLst>
        </xdr:cNvPr>
        <xdr:cNvSpPr txBox="1"/>
      </xdr:nvSpPr>
      <xdr:spPr>
        <a:xfrm>
          <a:off x="8091498" y="51515962"/>
          <a:ext cx="2476500" cy="28098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142875</xdr:colOff>
      <xdr:row>78</xdr:row>
      <xdr:rowOff>40031</xdr:rowOff>
    </xdr:from>
    <xdr:ext cx="1000125" cy="1008840"/>
    <xdr:pic>
      <xdr:nvPicPr>
        <xdr:cNvPr id="89" name="Image 16">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50817806"/>
          <a:ext cx="1000125" cy="100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1477653</xdr:colOff>
      <xdr:row>78</xdr:row>
      <xdr:rowOff>57277</xdr:rowOff>
    </xdr:from>
    <xdr:ext cx="975032" cy="959053"/>
    <xdr:pic>
      <xdr:nvPicPr>
        <xdr:cNvPr id="90" name="Image 43">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39653" y="50835052"/>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78</xdr:row>
      <xdr:rowOff>55349</xdr:rowOff>
    </xdr:from>
    <xdr:ext cx="1000127" cy="985532"/>
    <xdr:pic>
      <xdr:nvPicPr>
        <xdr:cNvPr id="91" name="Image 44">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50833124"/>
          <a:ext cx="1000127" cy="985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78</xdr:row>
      <xdr:rowOff>484188</xdr:rowOff>
    </xdr:from>
    <xdr:ext cx="542049" cy="708737"/>
    <xdr:pic>
      <xdr:nvPicPr>
        <xdr:cNvPr id="92" name="Image 91">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51261963"/>
          <a:ext cx="542049" cy="708737"/>
        </a:xfrm>
        <a:prstGeom prst="rect">
          <a:avLst/>
        </a:prstGeom>
      </xdr:spPr>
    </xdr:pic>
    <xdr:clientData/>
  </xdr:oneCellAnchor>
  <xdr:oneCellAnchor>
    <xdr:from>
      <xdr:col>3</xdr:col>
      <xdr:colOff>2127256</xdr:colOff>
      <xdr:row>78</xdr:row>
      <xdr:rowOff>119062</xdr:rowOff>
    </xdr:from>
    <xdr:ext cx="508000" cy="371348"/>
    <xdr:pic>
      <xdr:nvPicPr>
        <xdr:cNvPr id="93" name="Image 92" descr="Afficher l’image source">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565906" y="50896837"/>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428614</xdr:colOff>
      <xdr:row>78</xdr:row>
      <xdr:rowOff>47624</xdr:rowOff>
    </xdr:from>
    <xdr:to>
      <xdr:col>3</xdr:col>
      <xdr:colOff>1428747</xdr:colOff>
      <xdr:row>79</xdr:row>
      <xdr:rowOff>23820</xdr:rowOff>
    </xdr:to>
    <xdr:pic>
      <xdr:nvPicPr>
        <xdr:cNvPr id="94" name="Image 297">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50825399"/>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404815</xdr:colOff>
      <xdr:row>78</xdr:row>
      <xdr:rowOff>23813</xdr:rowOff>
    </xdr:from>
    <xdr:ext cx="619124" cy="614997"/>
    <xdr:pic>
      <xdr:nvPicPr>
        <xdr:cNvPr id="95" name="Image 94" descr="Macarons - HVE - Haute Valeur Environnementale">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520115" y="50801588"/>
          <a:ext cx="619124" cy="6149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1000124</xdr:colOff>
      <xdr:row>78</xdr:row>
      <xdr:rowOff>95250</xdr:rowOff>
    </xdr:from>
    <xdr:to>
      <xdr:col>5</xdr:col>
      <xdr:colOff>2666999</xdr:colOff>
      <xdr:row>79</xdr:row>
      <xdr:rowOff>95249</xdr:rowOff>
    </xdr:to>
    <xdr:sp macro="" textlink="">
      <xdr:nvSpPr>
        <xdr:cNvPr id="96" name="ZoneTexte 4">
          <a:extLst>
            <a:ext uri="{FF2B5EF4-FFF2-40B4-BE49-F238E27FC236}">
              <a16:creationId xmlns:a16="http://schemas.microsoft.com/office/drawing/2014/main" id="{00000000-0008-0000-0100-000060000000}"/>
            </a:ext>
          </a:extLst>
        </xdr:cNvPr>
        <xdr:cNvSpPr txBox="1"/>
      </xdr:nvSpPr>
      <xdr:spPr>
        <a:xfrm>
          <a:off x="9115424" y="50873025"/>
          <a:ext cx="1666875" cy="1019174"/>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Haute valeur environnementale</a:t>
          </a:r>
        </a:p>
        <a:p>
          <a:endParaRPr lang="fr-FR" sz="1200">
            <a:latin typeface="Montserrat" panose="00000500000000000000" pitchFamily="2" charset="0"/>
          </a:endParaRPr>
        </a:p>
      </xdr:txBody>
    </xdr:sp>
    <xdr:clientData/>
  </xdr:twoCellAnchor>
  <xdr:twoCellAnchor>
    <xdr:from>
      <xdr:col>3</xdr:col>
      <xdr:colOff>2809880</xdr:colOff>
      <xdr:row>98</xdr:row>
      <xdr:rowOff>190498</xdr:rowOff>
    </xdr:from>
    <xdr:to>
      <xdr:col>5</xdr:col>
      <xdr:colOff>546198</xdr:colOff>
      <xdr:row>98</xdr:row>
      <xdr:rowOff>470383</xdr:rowOff>
    </xdr:to>
    <xdr:sp macro="" textlink="">
      <xdr:nvSpPr>
        <xdr:cNvPr id="97" name="ZoneTexte 4">
          <a:extLst>
            <a:ext uri="{FF2B5EF4-FFF2-40B4-BE49-F238E27FC236}">
              <a16:creationId xmlns:a16="http://schemas.microsoft.com/office/drawing/2014/main" id="{00000000-0008-0000-0100-000061000000}"/>
            </a:ext>
          </a:extLst>
        </xdr:cNvPr>
        <xdr:cNvSpPr txBox="1"/>
      </xdr:nvSpPr>
      <xdr:spPr>
        <a:xfrm>
          <a:off x="7248530" y="64208023"/>
          <a:ext cx="1412968"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98" name="ZoneTexte 4">
          <a:extLst>
            <a:ext uri="{FF2B5EF4-FFF2-40B4-BE49-F238E27FC236}">
              <a16:creationId xmlns:a16="http://schemas.microsoft.com/office/drawing/2014/main" id="{00000000-0008-0000-0100-000062000000}"/>
            </a:ext>
          </a:extLst>
        </xdr:cNvPr>
        <xdr:cNvSpPr txBox="1"/>
      </xdr:nvSpPr>
      <xdr:spPr>
        <a:xfrm>
          <a:off x="14538326" y="641524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9" name="Image 15">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646936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17947</xdr:rowOff>
    </xdr:to>
    <xdr:sp macro="" textlink="">
      <xdr:nvSpPr>
        <xdr:cNvPr id="100" name="ZoneTexte 4">
          <a:extLst>
            <a:ext uri="{FF2B5EF4-FFF2-40B4-BE49-F238E27FC236}">
              <a16:creationId xmlns:a16="http://schemas.microsoft.com/office/drawing/2014/main" id="{00000000-0008-0000-0100-000064000000}"/>
            </a:ext>
          </a:extLst>
        </xdr:cNvPr>
        <xdr:cNvSpPr txBox="1"/>
      </xdr:nvSpPr>
      <xdr:spPr>
        <a:xfrm>
          <a:off x="11425241" y="6477952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98</xdr:row>
      <xdr:rowOff>71440</xdr:rowOff>
    </xdr:from>
    <xdr:ext cx="521441" cy="476250"/>
    <xdr:pic>
      <xdr:nvPicPr>
        <xdr:cNvPr id="101" name="Image 286">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82308" y="6408896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98</xdr:row>
      <xdr:rowOff>142875</xdr:rowOff>
    </xdr:from>
    <xdr:to>
      <xdr:col>7</xdr:col>
      <xdr:colOff>1287459</xdr:colOff>
      <xdr:row>98</xdr:row>
      <xdr:rowOff>610311</xdr:rowOff>
    </xdr:to>
    <xdr:sp macro="" textlink="">
      <xdr:nvSpPr>
        <xdr:cNvPr id="102" name="ZoneTexte 4">
          <a:extLst>
            <a:ext uri="{FF2B5EF4-FFF2-40B4-BE49-F238E27FC236}">
              <a16:creationId xmlns:a16="http://schemas.microsoft.com/office/drawing/2014/main" id="{00000000-0008-0000-0100-000066000000}"/>
            </a:ext>
          </a:extLst>
        </xdr:cNvPr>
        <xdr:cNvSpPr txBox="1"/>
      </xdr:nvSpPr>
      <xdr:spPr>
        <a:xfrm>
          <a:off x="11329984" y="641604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98</xdr:row>
      <xdr:rowOff>523875</xdr:rowOff>
    </xdr:from>
    <xdr:ext cx="523874" cy="523874"/>
    <xdr:pic>
      <xdr:nvPicPr>
        <xdr:cNvPr id="103" name="Image 102" descr="Afficher l’image source">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64541400"/>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98</xdr:row>
      <xdr:rowOff>619126</xdr:rowOff>
    </xdr:from>
    <xdr:to>
      <xdr:col>9</xdr:col>
      <xdr:colOff>858842</xdr:colOff>
      <xdr:row>98</xdr:row>
      <xdr:rowOff>899011</xdr:rowOff>
    </xdr:to>
    <xdr:sp macro="" textlink="">
      <xdr:nvSpPr>
        <xdr:cNvPr id="104" name="ZoneTexte 4">
          <a:extLst>
            <a:ext uri="{FF2B5EF4-FFF2-40B4-BE49-F238E27FC236}">
              <a16:creationId xmlns:a16="http://schemas.microsoft.com/office/drawing/2014/main" id="{00000000-0008-0000-0100-000068000000}"/>
            </a:ext>
          </a:extLst>
        </xdr:cNvPr>
        <xdr:cNvSpPr txBox="1"/>
      </xdr:nvSpPr>
      <xdr:spPr>
        <a:xfrm>
          <a:off x="14578017" y="646366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4</xdr:col>
      <xdr:colOff>166698</xdr:colOff>
      <xdr:row>98</xdr:row>
      <xdr:rowOff>738187</xdr:rowOff>
    </xdr:from>
    <xdr:to>
      <xdr:col>5</xdr:col>
      <xdr:colOff>2452698</xdr:colOff>
      <xdr:row>99</xdr:row>
      <xdr:rowOff>-1</xdr:rowOff>
    </xdr:to>
    <xdr:sp macro="" textlink="">
      <xdr:nvSpPr>
        <xdr:cNvPr id="105" name="ZoneTexte 4">
          <a:extLst>
            <a:ext uri="{FF2B5EF4-FFF2-40B4-BE49-F238E27FC236}">
              <a16:creationId xmlns:a16="http://schemas.microsoft.com/office/drawing/2014/main" id="{00000000-0008-0000-0100-000069000000}"/>
            </a:ext>
          </a:extLst>
        </xdr:cNvPr>
        <xdr:cNvSpPr txBox="1"/>
      </xdr:nvSpPr>
      <xdr:spPr>
        <a:xfrm>
          <a:off x="8091498" y="64755712"/>
          <a:ext cx="2476500" cy="28098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142875</xdr:colOff>
      <xdr:row>98</xdr:row>
      <xdr:rowOff>40031</xdr:rowOff>
    </xdr:from>
    <xdr:ext cx="1000125" cy="1008840"/>
    <xdr:pic>
      <xdr:nvPicPr>
        <xdr:cNvPr id="106" name="Image 16">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64057556"/>
          <a:ext cx="1000125" cy="100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1477653</xdr:colOff>
      <xdr:row>98</xdr:row>
      <xdr:rowOff>57277</xdr:rowOff>
    </xdr:from>
    <xdr:ext cx="975032" cy="959053"/>
    <xdr:pic>
      <xdr:nvPicPr>
        <xdr:cNvPr id="107" name="Image 43">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39653" y="64074802"/>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98</xdr:row>
      <xdr:rowOff>55349</xdr:rowOff>
    </xdr:from>
    <xdr:ext cx="1000127" cy="985532"/>
    <xdr:pic>
      <xdr:nvPicPr>
        <xdr:cNvPr id="108" name="Image 44">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64072874"/>
          <a:ext cx="1000127" cy="985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98</xdr:row>
      <xdr:rowOff>484188</xdr:rowOff>
    </xdr:from>
    <xdr:ext cx="542049" cy="708737"/>
    <xdr:pic>
      <xdr:nvPicPr>
        <xdr:cNvPr id="109" name="Image 108">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64501713"/>
          <a:ext cx="542049" cy="708737"/>
        </a:xfrm>
        <a:prstGeom prst="rect">
          <a:avLst/>
        </a:prstGeom>
      </xdr:spPr>
    </xdr:pic>
    <xdr:clientData/>
  </xdr:oneCellAnchor>
  <xdr:oneCellAnchor>
    <xdr:from>
      <xdr:col>3</xdr:col>
      <xdr:colOff>2127256</xdr:colOff>
      <xdr:row>98</xdr:row>
      <xdr:rowOff>119062</xdr:rowOff>
    </xdr:from>
    <xdr:ext cx="508000" cy="371348"/>
    <xdr:pic>
      <xdr:nvPicPr>
        <xdr:cNvPr id="110" name="Image 109" descr="Afficher l’image source">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565906" y="64136587"/>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428614</xdr:colOff>
      <xdr:row>98</xdr:row>
      <xdr:rowOff>47624</xdr:rowOff>
    </xdr:from>
    <xdr:to>
      <xdr:col>3</xdr:col>
      <xdr:colOff>1428747</xdr:colOff>
      <xdr:row>99</xdr:row>
      <xdr:rowOff>23820</xdr:rowOff>
    </xdr:to>
    <xdr:pic>
      <xdr:nvPicPr>
        <xdr:cNvPr id="111" name="Image 297">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64065149"/>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404815</xdr:colOff>
      <xdr:row>98</xdr:row>
      <xdr:rowOff>23813</xdr:rowOff>
    </xdr:from>
    <xdr:ext cx="619124" cy="614997"/>
    <xdr:pic>
      <xdr:nvPicPr>
        <xdr:cNvPr id="112" name="Image 111" descr="Macarons - HVE - Haute Valeur Environnementale">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520115" y="64041338"/>
          <a:ext cx="619124" cy="6149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1000124</xdr:colOff>
      <xdr:row>98</xdr:row>
      <xdr:rowOff>95250</xdr:rowOff>
    </xdr:from>
    <xdr:to>
      <xdr:col>5</xdr:col>
      <xdr:colOff>2666999</xdr:colOff>
      <xdr:row>99</xdr:row>
      <xdr:rowOff>95249</xdr:rowOff>
    </xdr:to>
    <xdr:sp macro="" textlink="">
      <xdr:nvSpPr>
        <xdr:cNvPr id="113" name="ZoneTexte 4">
          <a:extLst>
            <a:ext uri="{FF2B5EF4-FFF2-40B4-BE49-F238E27FC236}">
              <a16:creationId xmlns:a16="http://schemas.microsoft.com/office/drawing/2014/main" id="{00000000-0008-0000-0100-000071000000}"/>
            </a:ext>
          </a:extLst>
        </xdr:cNvPr>
        <xdr:cNvSpPr txBox="1"/>
      </xdr:nvSpPr>
      <xdr:spPr>
        <a:xfrm>
          <a:off x="9115424" y="64112775"/>
          <a:ext cx="1666875" cy="1019174"/>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Haute valeur environnementale</a:t>
          </a:r>
        </a:p>
        <a:p>
          <a:endParaRPr lang="fr-FR" sz="1200">
            <a:latin typeface="Montserrat" panose="00000500000000000000" pitchFamily="2" charset="0"/>
          </a:endParaRPr>
        </a:p>
      </xdr:txBody>
    </xdr:sp>
    <xdr:clientData/>
  </xdr:twoCellAnchor>
  <xdr:oneCellAnchor>
    <xdr:from>
      <xdr:col>7</xdr:col>
      <xdr:colOff>1960566</xdr:colOff>
      <xdr:row>119</xdr:row>
      <xdr:rowOff>71439</xdr:rowOff>
    </xdr:from>
    <xdr:ext cx="426717" cy="333373"/>
    <xdr:pic>
      <xdr:nvPicPr>
        <xdr:cNvPr id="114" name="BIOE" descr="Logo AB Européen">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778144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2809880</xdr:colOff>
      <xdr:row>119</xdr:row>
      <xdr:rowOff>190498</xdr:rowOff>
    </xdr:from>
    <xdr:to>
      <xdr:col>5</xdr:col>
      <xdr:colOff>546198</xdr:colOff>
      <xdr:row>119</xdr:row>
      <xdr:rowOff>470383</xdr:rowOff>
    </xdr:to>
    <xdr:sp macro="" textlink="">
      <xdr:nvSpPr>
        <xdr:cNvPr id="115" name="ZoneTexte 4">
          <a:extLst>
            <a:ext uri="{FF2B5EF4-FFF2-40B4-BE49-F238E27FC236}">
              <a16:creationId xmlns:a16="http://schemas.microsoft.com/office/drawing/2014/main" id="{00000000-0008-0000-0100-000073000000}"/>
            </a:ext>
          </a:extLst>
        </xdr:cNvPr>
        <xdr:cNvSpPr txBox="1"/>
      </xdr:nvSpPr>
      <xdr:spPr>
        <a:xfrm>
          <a:off x="7248530" y="77933548"/>
          <a:ext cx="1412968"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119</xdr:row>
      <xdr:rowOff>134938</xdr:rowOff>
    </xdr:from>
    <xdr:to>
      <xdr:col>9</xdr:col>
      <xdr:colOff>819151</xdr:colOff>
      <xdr:row>119</xdr:row>
      <xdr:rowOff>414823</xdr:rowOff>
    </xdr:to>
    <xdr:sp macro="" textlink="">
      <xdr:nvSpPr>
        <xdr:cNvPr id="116" name="ZoneTexte 4">
          <a:extLst>
            <a:ext uri="{FF2B5EF4-FFF2-40B4-BE49-F238E27FC236}">
              <a16:creationId xmlns:a16="http://schemas.microsoft.com/office/drawing/2014/main" id="{00000000-0008-0000-0100-000074000000}"/>
            </a:ext>
          </a:extLst>
        </xdr:cNvPr>
        <xdr:cNvSpPr txBox="1"/>
      </xdr:nvSpPr>
      <xdr:spPr>
        <a:xfrm>
          <a:off x="14538326" y="778779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119</xdr:row>
      <xdr:rowOff>676080</xdr:rowOff>
    </xdr:from>
    <xdr:ext cx="432395" cy="432395"/>
    <xdr:pic>
      <xdr:nvPicPr>
        <xdr:cNvPr id="117" name="Image 15">
          <a:extLst>
            <a:ext uri="{FF2B5EF4-FFF2-40B4-BE49-F238E27FC236}">
              <a16:creationId xmlns:a16="http://schemas.microsoft.com/office/drawing/2014/main" id="{00000000-0008-0000-0100-00007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784191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119</xdr:row>
      <xdr:rowOff>761999</xdr:rowOff>
    </xdr:from>
    <xdr:to>
      <xdr:col>7</xdr:col>
      <xdr:colOff>1428753</xdr:colOff>
      <xdr:row>120</xdr:row>
      <xdr:rowOff>17947</xdr:rowOff>
    </xdr:to>
    <xdr:sp macro="" textlink="">
      <xdr:nvSpPr>
        <xdr:cNvPr id="118" name="ZoneTexte 4">
          <a:extLst>
            <a:ext uri="{FF2B5EF4-FFF2-40B4-BE49-F238E27FC236}">
              <a16:creationId xmlns:a16="http://schemas.microsoft.com/office/drawing/2014/main" id="{00000000-0008-0000-0100-000076000000}"/>
            </a:ext>
          </a:extLst>
        </xdr:cNvPr>
        <xdr:cNvSpPr txBox="1"/>
      </xdr:nvSpPr>
      <xdr:spPr>
        <a:xfrm>
          <a:off x="11425241" y="78505049"/>
          <a:ext cx="1795462" cy="25717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119</xdr:row>
      <xdr:rowOff>71440</xdr:rowOff>
    </xdr:from>
    <xdr:ext cx="521441" cy="476250"/>
    <xdr:pic>
      <xdr:nvPicPr>
        <xdr:cNvPr id="119" name="Image 286">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82308" y="778144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119</xdr:row>
      <xdr:rowOff>142875</xdr:rowOff>
    </xdr:from>
    <xdr:to>
      <xdr:col>7</xdr:col>
      <xdr:colOff>1287459</xdr:colOff>
      <xdr:row>119</xdr:row>
      <xdr:rowOff>610311</xdr:rowOff>
    </xdr:to>
    <xdr:sp macro="" textlink="">
      <xdr:nvSpPr>
        <xdr:cNvPr id="120" name="ZoneTexte 4">
          <a:extLst>
            <a:ext uri="{FF2B5EF4-FFF2-40B4-BE49-F238E27FC236}">
              <a16:creationId xmlns:a16="http://schemas.microsoft.com/office/drawing/2014/main" id="{00000000-0008-0000-0100-000078000000}"/>
            </a:ext>
          </a:extLst>
        </xdr:cNvPr>
        <xdr:cNvSpPr txBox="1"/>
      </xdr:nvSpPr>
      <xdr:spPr>
        <a:xfrm>
          <a:off x="11329984" y="778859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119</xdr:row>
      <xdr:rowOff>523875</xdr:rowOff>
    </xdr:from>
    <xdr:ext cx="523874" cy="523874"/>
    <xdr:pic>
      <xdr:nvPicPr>
        <xdr:cNvPr id="121" name="Image 120" descr="Afficher l’image source">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78266925"/>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119</xdr:row>
      <xdr:rowOff>619126</xdr:rowOff>
    </xdr:from>
    <xdr:to>
      <xdr:col>9</xdr:col>
      <xdr:colOff>858842</xdr:colOff>
      <xdr:row>119</xdr:row>
      <xdr:rowOff>899011</xdr:rowOff>
    </xdr:to>
    <xdr:sp macro="" textlink="">
      <xdr:nvSpPr>
        <xdr:cNvPr id="122" name="ZoneTexte 4">
          <a:extLst>
            <a:ext uri="{FF2B5EF4-FFF2-40B4-BE49-F238E27FC236}">
              <a16:creationId xmlns:a16="http://schemas.microsoft.com/office/drawing/2014/main" id="{00000000-0008-0000-0100-00007A000000}"/>
            </a:ext>
          </a:extLst>
        </xdr:cNvPr>
        <xdr:cNvSpPr txBox="1"/>
      </xdr:nvSpPr>
      <xdr:spPr>
        <a:xfrm>
          <a:off x="14578017" y="783621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4</xdr:col>
      <xdr:colOff>166698</xdr:colOff>
      <xdr:row>119</xdr:row>
      <xdr:rowOff>738187</xdr:rowOff>
    </xdr:from>
    <xdr:to>
      <xdr:col>5</xdr:col>
      <xdr:colOff>2452698</xdr:colOff>
      <xdr:row>120</xdr:row>
      <xdr:rowOff>-1</xdr:rowOff>
    </xdr:to>
    <xdr:sp macro="" textlink="">
      <xdr:nvSpPr>
        <xdr:cNvPr id="123" name="ZoneTexte 4">
          <a:extLst>
            <a:ext uri="{FF2B5EF4-FFF2-40B4-BE49-F238E27FC236}">
              <a16:creationId xmlns:a16="http://schemas.microsoft.com/office/drawing/2014/main" id="{00000000-0008-0000-0100-00007B000000}"/>
            </a:ext>
          </a:extLst>
        </xdr:cNvPr>
        <xdr:cNvSpPr txBox="1"/>
      </xdr:nvSpPr>
      <xdr:spPr>
        <a:xfrm>
          <a:off x="8091498" y="78481237"/>
          <a:ext cx="2476500" cy="28098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142875</xdr:colOff>
      <xdr:row>119</xdr:row>
      <xdr:rowOff>40031</xdr:rowOff>
    </xdr:from>
    <xdr:ext cx="1000125" cy="1008840"/>
    <xdr:pic>
      <xdr:nvPicPr>
        <xdr:cNvPr id="124" name="Image 16">
          <a:extLst>
            <a:ext uri="{FF2B5EF4-FFF2-40B4-BE49-F238E27FC236}">
              <a16:creationId xmlns:a16="http://schemas.microsoft.com/office/drawing/2014/main" id="{00000000-0008-0000-0100-00007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77783081"/>
          <a:ext cx="1000125" cy="100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1477653</xdr:colOff>
      <xdr:row>119</xdr:row>
      <xdr:rowOff>57277</xdr:rowOff>
    </xdr:from>
    <xdr:ext cx="975032" cy="959053"/>
    <xdr:pic>
      <xdr:nvPicPr>
        <xdr:cNvPr id="125" name="Image 43">
          <a:extLst>
            <a:ext uri="{FF2B5EF4-FFF2-40B4-BE49-F238E27FC236}">
              <a16:creationId xmlns:a16="http://schemas.microsoft.com/office/drawing/2014/main" id="{00000000-0008-0000-0100-00007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39653" y="77800327"/>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119</xdr:row>
      <xdr:rowOff>55349</xdr:rowOff>
    </xdr:from>
    <xdr:ext cx="1000127" cy="985532"/>
    <xdr:pic>
      <xdr:nvPicPr>
        <xdr:cNvPr id="126" name="Image 44">
          <a:extLst>
            <a:ext uri="{FF2B5EF4-FFF2-40B4-BE49-F238E27FC236}">
              <a16:creationId xmlns:a16="http://schemas.microsoft.com/office/drawing/2014/main" id="{00000000-0008-0000-0100-00007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77798399"/>
          <a:ext cx="1000127" cy="985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119</xdr:row>
      <xdr:rowOff>484188</xdr:rowOff>
    </xdr:from>
    <xdr:ext cx="542049" cy="708737"/>
    <xdr:pic>
      <xdr:nvPicPr>
        <xdr:cNvPr id="127" name="Image 126">
          <a:extLst>
            <a:ext uri="{FF2B5EF4-FFF2-40B4-BE49-F238E27FC236}">
              <a16:creationId xmlns:a16="http://schemas.microsoft.com/office/drawing/2014/main" id="{00000000-0008-0000-0100-00007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78227238"/>
          <a:ext cx="542049" cy="708737"/>
        </a:xfrm>
        <a:prstGeom prst="rect">
          <a:avLst/>
        </a:prstGeom>
      </xdr:spPr>
    </xdr:pic>
    <xdr:clientData/>
  </xdr:oneCellAnchor>
  <xdr:oneCellAnchor>
    <xdr:from>
      <xdr:col>3</xdr:col>
      <xdr:colOff>2127256</xdr:colOff>
      <xdr:row>119</xdr:row>
      <xdr:rowOff>119062</xdr:rowOff>
    </xdr:from>
    <xdr:ext cx="508000" cy="371348"/>
    <xdr:pic>
      <xdr:nvPicPr>
        <xdr:cNvPr id="128" name="Image 127" descr="Afficher l’image source">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565906" y="77862112"/>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428614</xdr:colOff>
      <xdr:row>119</xdr:row>
      <xdr:rowOff>47624</xdr:rowOff>
    </xdr:from>
    <xdr:to>
      <xdr:col>3</xdr:col>
      <xdr:colOff>1428747</xdr:colOff>
      <xdr:row>120</xdr:row>
      <xdr:rowOff>23820</xdr:rowOff>
    </xdr:to>
    <xdr:pic>
      <xdr:nvPicPr>
        <xdr:cNvPr id="129" name="Image 297">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77790674"/>
          <a:ext cx="1000133" cy="971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404815</xdr:colOff>
      <xdr:row>119</xdr:row>
      <xdr:rowOff>23813</xdr:rowOff>
    </xdr:from>
    <xdr:ext cx="619124" cy="614997"/>
    <xdr:pic>
      <xdr:nvPicPr>
        <xdr:cNvPr id="130" name="Image 129" descr="Macarons - HVE - Haute Valeur Environnementale">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520115" y="77766863"/>
          <a:ext cx="619124" cy="6149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1000124</xdr:colOff>
      <xdr:row>119</xdr:row>
      <xdr:rowOff>95250</xdr:rowOff>
    </xdr:from>
    <xdr:to>
      <xdr:col>5</xdr:col>
      <xdr:colOff>2666999</xdr:colOff>
      <xdr:row>120</xdr:row>
      <xdr:rowOff>95249</xdr:rowOff>
    </xdr:to>
    <xdr:sp macro="" textlink="">
      <xdr:nvSpPr>
        <xdr:cNvPr id="131" name="ZoneTexte 4">
          <a:extLst>
            <a:ext uri="{FF2B5EF4-FFF2-40B4-BE49-F238E27FC236}">
              <a16:creationId xmlns:a16="http://schemas.microsoft.com/office/drawing/2014/main" id="{00000000-0008-0000-0100-000083000000}"/>
            </a:ext>
          </a:extLst>
        </xdr:cNvPr>
        <xdr:cNvSpPr txBox="1"/>
      </xdr:nvSpPr>
      <xdr:spPr>
        <a:xfrm>
          <a:off x="9115424" y="77838300"/>
          <a:ext cx="1666875" cy="92392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Haute valeur environnementale</a:t>
          </a:r>
        </a:p>
        <a:p>
          <a:endParaRPr lang="fr-FR" sz="1200">
            <a:latin typeface="Montserrat" panose="00000500000000000000" pitchFamily="2" charset="0"/>
          </a:endParaRPr>
        </a:p>
      </xdr:txBody>
    </xdr:sp>
    <xdr:clientData/>
  </xdr:twoCellAnchor>
  <xdr:oneCellAnchor>
    <xdr:from>
      <xdr:col>1</xdr:col>
      <xdr:colOff>1181100</xdr:colOff>
      <xdr:row>43</xdr:row>
      <xdr:rowOff>111125</xdr:rowOff>
    </xdr:from>
    <xdr:ext cx="1114425" cy="548368"/>
    <xdr:pic>
      <xdr:nvPicPr>
        <xdr:cNvPr id="132" name="Image 131">
          <a:extLst>
            <a:ext uri="{FF2B5EF4-FFF2-40B4-BE49-F238E27FC236}">
              <a16:creationId xmlns:a16="http://schemas.microsoft.com/office/drawing/2014/main" id="{00000000-0008-0000-0100-00008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282289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43</xdr:row>
      <xdr:rowOff>63500</xdr:rowOff>
    </xdr:from>
    <xdr:ext cx="1057275" cy="595993"/>
    <xdr:pic>
      <xdr:nvPicPr>
        <xdr:cNvPr id="133" name="Image 132">
          <a:extLst>
            <a:ext uri="{FF2B5EF4-FFF2-40B4-BE49-F238E27FC236}">
              <a16:creationId xmlns:a16="http://schemas.microsoft.com/office/drawing/2014/main" id="{00000000-0008-0000-0100-00008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2818130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34" name="Image 133">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282797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104775</xdr:rowOff>
    </xdr:from>
    <xdr:ext cx="1724025" cy="548368"/>
    <xdr:pic>
      <xdr:nvPicPr>
        <xdr:cNvPr id="135" name="Image 134">
          <a:extLst>
            <a:ext uri="{FF2B5EF4-FFF2-40B4-BE49-F238E27FC236}">
              <a16:creationId xmlns:a16="http://schemas.microsoft.com/office/drawing/2014/main" id="{00000000-0008-0000-0100-00008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282225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36" name="Image 135">
          <a:extLst>
            <a:ext uri="{FF2B5EF4-FFF2-40B4-BE49-F238E27FC236}">
              <a16:creationId xmlns:a16="http://schemas.microsoft.com/office/drawing/2014/main" id="{00000000-0008-0000-0100-00008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282416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137" name="Image 15">
          <a:extLst>
            <a:ext uri="{FF2B5EF4-FFF2-40B4-BE49-F238E27FC236}">
              <a16:creationId xmlns:a16="http://schemas.microsoft.com/office/drawing/2014/main" id="{00000000-0008-0000-0100-00008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249743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38</xdr:row>
      <xdr:rowOff>523875</xdr:rowOff>
    </xdr:from>
    <xdr:to>
      <xdr:col>7</xdr:col>
      <xdr:colOff>2452692</xdr:colOff>
      <xdr:row>39</xdr:row>
      <xdr:rowOff>23812</xdr:rowOff>
    </xdr:to>
    <xdr:pic>
      <xdr:nvPicPr>
        <xdr:cNvPr id="138" name="Image 137" descr="Afficher l’image source">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2482215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38</xdr:row>
      <xdr:rowOff>40031</xdr:rowOff>
    </xdr:from>
    <xdr:to>
      <xdr:col>1</xdr:col>
      <xdr:colOff>1143000</xdr:colOff>
      <xdr:row>39</xdr:row>
      <xdr:rowOff>24934</xdr:rowOff>
    </xdr:to>
    <xdr:pic>
      <xdr:nvPicPr>
        <xdr:cNvPr id="139" name="Image 16">
          <a:extLst>
            <a:ext uri="{FF2B5EF4-FFF2-40B4-BE49-F238E27FC236}">
              <a16:creationId xmlns:a16="http://schemas.microsoft.com/office/drawing/2014/main" id="{00000000-0008-0000-0100-00008B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24338306"/>
          <a:ext cx="1000125" cy="1004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2762241</xdr:colOff>
      <xdr:row>38</xdr:row>
      <xdr:rowOff>55349</xdr:rowOff>
    </xdr:from>
    <xdr:to>
      <xdr:col>3</xdr:col>
      <xdr:colOff>95243</xdr:colOff>
      <xdr:row>39</xdr:row>
      <xdr:rowOff>16944</xdr:rowOff>
    </xdr:to>
    <xdr:pic>
      <xdr:nvPicPr>
        <xdr:cNvPr id="140" name="Image 44">
          <a:extLst>
            <a:ext uri="{FF2B5EF4-FFF2-40B4-BE49-F238E27FC236}">
              <a16:creationId xmlns:a16="http://schemas.microsoft.com/office/drawing/2014/main" id="{00000000-0008-0000-0100-00008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24353624"/>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3048008</xdr:colOff>
      <xdr:row>38</xdr:row>
      <xdr:rowOff>484188</xdr:rowOff>
    </xdr:from>
    <xdr:to>
      <xdr:col>4</xdr:col>
      <xdr:colOff>113432</xdr:colOff>
      <xdr:row>39</xdr:row>
      <xdr:rowOff>168988</xdr:rowOff>
    </xdr:to>
    <xdr:pic>
      <xdr:nvPicPr>
        <xdr:cNvPr id="141" name="Image 140">
          <a:extLst>
            <a:ext uri="{FF2B5EF4-FFF2-40B4-BE49-F238E27FC236}">
              <a16:creationId xmlns:a16="http://schemas.microsoft.com/office/drawing/2014/main" id="{00000000-0008-0000-0100-00008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24782463"/>
          <a:ext cx="551574" cy="703975"/>
        </a:xfrm>
        <a:prstGeom prst="rect">
          <a:avLst/>
        </a:prstGeom>
      </xdr:spPr>
    </xdr:pic>
    <xdr:clientData/>
  </xdr:twoCellAnchor>
  <xdr:twoCellAnchor>
    <xdr:from>
      <xdr:col>3</xdr:col>
      <xdr:colOff>428614</xdr:colOff>
      <xdr:row>38</xdr:row>
      <xdr:rowOff>47624</xdr:rowOff>
    </xdr:from>
    <xdr:to>
      <xdr:col>3</xdr:col>
      <xdr:colOff>1428747</xdr:colOff>
      <xdr:row>39</xdr:row>
      <xdr:rowOff>23820</xdr:rowOff>
    </xdr:to>
    <xdr:pic>
      <xdr:nvPicPr>
        <xdr:cNvPr id="142" name="Image 297">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24345899"/>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43" name="Image 15">
          <a:extLst>
            <a:ext uri="{FF2B5EF4-FFF2-40B4-BE49-F238E27FC236}">
              <a16:creationId xmlns:a16="http://schemas.microsoft.com/office/drawing/2014/main" id="{00000000-0008-0000-0100-00008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382141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58</xdr:row>
      <xdr:rowOff>523875</xdr:rowOff>
    </xdr:from>
    <xdr:to>
      <xdr:col>7</xdr:col>
      <xdr:colOff>2452692</xdr:colOff>
      <xdr:row>59</xdr:row>
      <xdr:rowOff>23812</xdr:rowOff>
    </xdr:to>
    <xdr:pic>
      <xdr:nvPicPr>
        <xdr:cNvPr id="144" name="Image 143" descr="Afficher l’image source">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3806190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58</xdr:row>
      <xdr:rowOff>40031</xdr:rowOff>
    </xdr:from>
    <xdr:to>
      <xdr:col>1</xdr:col>
      <xdr:colOff>1143000</xdr:colOff>
      <xdr:row>59</xdr:row>
      <xdr:rowOff>24934</xdr:rowOff>
    </xdr:to>
    <xdr:pic>
      <xdr:nvPicPr>
        <xdr:cNvPr id="145" name="Image 16">
          <a:extLst>
            <a:ext uri="{FF2B5EF4-FFF2-40B4-BE49-F238E27FC236}">
              <a16:creationId xmlns:a16="http://schemas.microsoft.com/office/drawing/2014/main" id="{00000000-0008-0000-0100-000091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37578056"/>
          <a:ext cx="1000125" cy="1004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2762241</xdr:colOff>
      <xdr:row>58</xdr:row>
      <xdr:rowOff>55349</xdr:rowOff>
    </xdr:from>
    <xdr:to>
      <xdr:col>3</xdr:col>
      <xdr:colOff>95243</xdr:colOff>
      <xdr:row>59</xdr:row>
      <xdr:rowOff>16944</xdr:rowOff>
    </xdr:to>
    <xdr:pic>
      <xdr:nvPicPr>
        <xdr:cNvPr id="146" name="Image 44">
          <a:extLst>
            <a:ext uri="{FF2B5EF4-FFF2-40B4-BE49-F238E27FC236}">
              <a16:creationId xmlns:a16="http://schemas.microsoft.com/office/drawing/2014/main" id="{00000000-0008-0000-0100-00009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37593374"/>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3048008</xdr:colOff>
      <xdr:row>58</xdr:row>
      <xdr:rowOff>484188</xdr:rowOff>
    </xdr:from>
    <xdr:to>
      <xdr:col>4</xdr:col>
      <xdr:colOff>113432</xdr:colOff>
      <xdr:row>59</xdr:row>
      <xdr:rowOff>168988</xdr:rowOff>
    </xdr:to>
    <xdr:pic>
      <xdr:nvPicPr>
        <xdr:cNvPr id="147" name="Image 146">
          <a:extLst>
            <a:ext uri="{FF2B5EF4-FFF2-40B4-BE49-F238E27FC236}">
              <a16:creationId xmlns:a16="http://schemas.microsoft.com/office/drawing/2014/main" id="{00000000-0008-0000-0100-00009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38022213"/>
          <a:ext cx="551574" cy="703975"/>
        </a:xfrm>
        <a:prstGeom prst="rect">
          <a:avLst/>
        </a:prstGeom>
      </xdr:spPr>
    </xdr:pic>
    <xdr:clientData/>
  </xdr:twoCellAnchor>
  <xdr:twoCellAnchor>
    <xdr:from>
      <xdr:col>3</xdr:col>
      <xdr:colOff>428614</xdr:colOff>
      <xdr:row>58</xdr:row>
      <xdr:rowOff>47624</xdr:rowOff>
    </xdr:from>
    <xdr:to>
      <xdr:col>3</xdr:col>
      <xdr:colOff>1428747</xdr:colOff>
      <xdr:row>59</xdr:row>
      <xdr:rowOff>23820</xdr:rowOff>
    </xdr:to>
    <xdr:pic>
      <xdr:nvPicPr>
        <xdr:cNvPr id="148" name="Image 297">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37585649"/>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49" name="Image 15">
          <a:extLst>
            <a:ext uri="{FF2B5EF4-FFF2-40B4-BE49-F238E27FC236}">
              <a16:creationId xmlns:a16="http://schemas.microsoft.com/office/drawing/2014/main" id="{00000000-0008-0000-0100-00009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514538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78</xdr:row>
      <xdr:rowOff>523875</xdr:rowOff>
    </xdr:from>
    <xdr:to>
      <xdr:col>7</xdr:col>
      <xdr:colOff>2452692</xdr:colOff>
      <xdr:row>79</xdr:row>
      <xdr:rowOff>23812</xdr:rowOff>
    </xdr:to>
    <xdr:pic>
      <xdr:nvPicPr>
        <xdr:cNvPr id="150" name="Image 149" descr="Afficher l’image source">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5130165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78</xdr:row>
      <xdr:rowOff>40031</xdr:rowOff>
    </xdr:from>
    <xdr:to>
      <xdr:col>1</xdr:col>
      <xdr:colOff>1143000</xdr:colOff>
      <xdr:row>79</xdr:row>
      <xdr:rowOff>24934</xdr:rowOff>
    </xdr:to>
    <xdr:pic>
      <xdr:nvPicPr>
        <xdr:cNvPr id="151" name="Image 16">
          <a:extLst>
            <a:ext uri="{FF2B5EF4-FFF2-40B4-BE49-F238E27FC236}">
              <a16:creationId xmlns:a16="http://schemas.microsoft.com/office/drawing/2014/main" id="{00000000-0008-0000-0100-000097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50817806"/>
          <a:ext cx="1000125" cy="1004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2762241</xdr:colOff>
      <xdr:row>78</xdr:row>
      <xdr:rowOff>55349</xdr:rowOff>
    </xdr:from>
    <xdr:to>
      <xdr:col>3</xdr:col>
      <xdr:colOff>95243</xdr:colOff>
      <xdr:row>79</xdr:row>
      <xdr:rowOff>16944</xdr:rowOff>
    </xdr:to>
    <xdr:pic>
      <xdr:nvPicPr>
        <xdr:cNvPr id="152" name="Image 44">
          <a:extLst>
            <a:ext uri="{FF2B5EF4-FFF2-40B4-BE49-F238E27FC236}">
              <a16:creationId xmlns:a16="http://schemas.microsoft.com/office/drawing/2014/main" id="{00000000-0008-0000-0100-00009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50833124"/>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3048008</xdr:colOff>
      <xdr:row>78</xdr:row>
      <xdr:rowOff>484188</xdr:rowOff>
    </xdr:from>
    <xdr:to>
      <xdr:col>4</xdr:col>
      <xdr:colOff>113432</xdr:colOff>
      <xdr:row>79</xdr:row>
      <xdr:rowOff>168988</xdr:rowOff>
    </xdr:to>
    <xdr:pic>
      <xdr:nvPicPr>
        <xdr:cNvPr id="153" name="Image 152">
          <a:extLst>
            <a:ext uri="{FF2B5EF4-FFF2-40B4-BE49-F238E27FC236}">
              <a16:creationId xmlns:a16="http://schemas.microsoft.com/office/drawing/2014/main" id="{00000000-0008-0000-0100-00009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51261963"/>
          <a:ext cx="551574" cy="703975"/>
        </a:xfrm>
        <a:prstGeom prst="rect">
          <a:avLst/>
        </a:prstGeom>
      </xdr:spPr>
    </xdr:pic>
    <xdr:clientData/>
  </xdr:twoCellAnchor>
  <xdr:twoCellAnchor>
    <xdr:from>
      <xdr:col>3</xdr:col>
      <xdr:colOff>428614</xdr:colOff>
      <xdr:row>78</xdr:row>
      <xdr:rowOff>47624</xdr:rowOff>
    </xdr:from>
    <xdr:to>
      <xdr:col>3</xdr:col>
      <xdr:colOff>1428747</xdr:colOff>
      <xdr:row>79</xdr:row>
      <xdr:rowOff>23820</xdr:rowOff>
    </xdr:to>
    <xdr:pic>
      <xdr:nvPicPr>
        <xdr:cNvPr id="154" name="Image 297">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50825399"/>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155" name="Image 15">
          <a:extLst>
            <a:ext uri="{FF2B5EF4-FFF2-40B4-BE49-F238E27FC236}">
              <a16:creationId xmlns:a16="http://schemas.microsoft.com/office/drawing/2014/main" id="{00000000-0008-0000-0100-00009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646936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98</xdr:row>
      <xdr:rowOff>523875</xdr:rowOff>
    </xdr:from>
    <xdr:to>
      <xdr:col>7</xdr:col>
      <xdr:colOff>2452692</xdr:colOff>
      <xdr:row>99</xdr:row>
      <xdr:rowOff>23812</xdr:rowOff>
    </xdr:to>
    <xdr:pic>
      <xdr:nvPicPr>
        <xdr:cNvPr id="156" name="Image 155" descr="Afficher l’image source">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6454140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98</xdr:row>
      <xdr:rowOff>40031</xdr:rowOff>
    </xdr:from>
    <xdr:to>
      <xdr:col>1</xdr:col>
      <xdr:colOff>1143000</xdr:colOff>
      <xdr:row>99</xdr:row>
      <xdr:rowOff>24934</xdr:rowOff>
    </xdr:to>
    <xdr:pic>
      <xdr:nvPicPr>
        <xdr:cNvPr id="157" name="Image 16">
          <a:extLst>
            <a:ext uri="{FF2B5EF4-FFF2-40B4-BE49-F238E27FC236}">
              <a16:creationId xmlns:a16="http://schemas.microsoft.com/office/drawing/2014/main" id="{00000000-0008-0000-0100-00009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64057556"/>
          <a:ext cx="1000125" cy="1004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2762241</xdr:colOff>
      <xdr:row>98</xdr:row>
      <xdr:rowOff>55349</xdr:rowOff>
    </xdr:from>
    <xdr:to>
      <xdr:col>3</xdr:col>
      <xdr:colOff>95243</xdr:colOff>
      <xdr:row>99</xdr:row>
      <xdr:rowOff>16944</xdr:rowOff>
    </xdr:to>
    <xdr:pic>
      <xdr:nvPicPr>
        <xdr:cNvPr id="158" name="Image 44">
          <a:extLst>
            <a:ext uri="{FF2B5EF4-FFF2-40B4-BE49-F238E27FC236}">
              <a16:creationId xmlns:a16="http://schemas.microsoft.com/office/drawing/2014/main" id="{00000000-0008-0000-0100-00009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64072874"/>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3048008</xdr:colOff>
      <xdr:row>98</xdr:row>
      <xdr:rowOff>484188</xdr:rowOff>
    </xdr:from>
    <xdr:to>
      <xdr:col>4</xdr:col>
      <xdr:colOff>113432</xdr:colOff>
      <xdr:row>99</xdr:row>
      <xdr:rowOff>168988</xdr:rowOff>
    </xdr:to>
    <xdr:pic>
      <xdr:nvPicPr>
        <xdr:cNvPr id="159" name="Image 158">
          <a:extLst>
            <a:ext uri="{FF2B5EF4-FFF2-40B4-BE49-F238E27FC236}">
              <a16:creationId xmlns:a16="http://schemas.microsoft.com/office/drawing/2014/main" id="{00000000-0008-0000-0100-00009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64501713"/>
          <a:ext cx="551574" cy="703975"/>
        </a:xfrm>
        <a:prstGeom prst="rect">
          <a:avLst/>
        </a:prstGeom>
      </xdr:spPr>
    </xdr:pic>
    <xdr:clientData/>
  </xdr:twoCellAnchor>
  <xdr:twoCellAnchor>
    <xdr:from>
      <xdr:col>3</xdr:col>
      <xdr:colOff>428614</xdr:colOff>
      <xdr:row>98</xdr:row>
      <xdr:rowOff>47624</xdr:rowOff>
    </xdr:from>
    <xdr:to>
      <xdr:col>3</xdr:col>
      <xdr:colOff>1428747</xdr:colOff>
      <xdr:row>99</xdr:row>
      <xdr:rowOff>23820</xdr:rowOff>
    </xdr:to>
    <xdr:pic>
      <xdr:nvPicPr>
        <xdr:cNvPr id="160" name="Image 297">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64065149"/>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1960566</xdr:colOff>
      <xdr:row>18</xdr:row>
      <xdr:rowOff>71439</xdr:rowOff>
    </xdr:from>
    <xdr:ext cx="426717" cy="333373"/>
    <xdr:pic>
      <xdr:nvPicPr>
        <xdr:cNvPr id="161" name="BIOE" descr="Logo AB Européen">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1112996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2809880</xdr:colOff>
      <xdr:row>18</xdr:row>
      <xdr:rowOff>190498</xdr:rowOff>
    </xdr:from>
    <xdr:to>
      <xdr:col>5</xdr:col>
      <xdr:colOff>546198</xdr:colOff>
      <xdr:row>18</xdr:row>
      <xdr:rowOff>470383</xdr:rowOff>
    </xdr:to>
    <xdr:sp macro="" textlink="">
      <xdr:nvSpPr>
        <xdr:cNvPr id="162" name="ZoneTexte 4">
          <a:extLst>
            <a:ext uri="{FF2B5EF4-FFF2-40B4-BE49-F238E27FC236}">
              <a16:creationId xmlns:a16="http://schemas.microsoft.com/office/drawing/2014/main" id="{00000000-0008-0000-0100-0000A2000000}"/>
            </a:ext>
          </a:extLst>
        </xdr:cNvPr>
        <xdr:cNvSpPr txBox="1"/>
      </xdr:nvSpPr>
      <xdr:spPr>
        <a:xfrm>
          <a:off x="7248530" y="11249023"/>
          <a:ext cx="1412968"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163" name="ZoneTexte 4">
          <a:extLst>
            <a:ext uri="{FF2B5EF4-FFF2-40B4-BE49-F238E27FC236}">
              <a16:creationId xmlns:a16="http://schemas.microsoft.com/office/drawing/2014/main" id="{00000000-0008-0000-0100-0000A3000000}"/>
            </a:ext>
          </a:extLst>
        </xdr:cNvPr>
        <xdr:cNvSpPr txBox="1"/>
      </xdr:nvSpPr>
      <xdr:spPr>
        <a:xfrm>
          <a:off x="14538326" y="111934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164" name="Image 15">
          <a:extLst>
            <a:ext uri="{FF2B5EF4-FFF2-40B4-BE49-F238E27FC236}">
              <a16:creationId xmlns:a16="http://schemas.microsoft.com/office/drawing/2014/main" id="{00000000-0008-0000-0100-0000A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117346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17947</xdr:rowOff>
    </xdr:to>
    <xdr:sp macro="" textlink="">
      <xdr:nvSpPr>
        <xdr:cNvPr id="165" name="ZoneTexte 4">
          <a:extLst>
            <a:ext uri="{FF2B5EF4-FFF2-40B4-BE49-F238E27FC236}">
              <a16:creationId xmlns:a16="http://schemas.microsoft.com/office/drawing/2014/main" id="{00000000-0008-0000-0100-0000A5000000}"/>
            </a:ext>
          </a:extLst>
        </xdr:cNvPr>
        <xdr:cNvSpPr txBox="1"/>
      </xdr:nvSpPr>
      <xdr:spPr>
        <a:xfrm>
          <a:off x="11425241" y="1182052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18</xdr:row>
      <xdr:rowOff>71440</xdr:rowOff>
    </xdr:from>
    <xdr:ext cx="521441" cy="476250"/>
    <xdr:pic>
      <xdr:nvPicPr>
        <xdr:cNvPr id="166" name="Image 286">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82308" y="1112996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18</xdr:row>
      <xdr:rowOff>142875</xdr:rowOff>
    </xdr:from>
    <xdr:to>
      <xdr:col>7</xdr:col>
      <xdr:colOff>1287459</xdr:colOff>
      <xdr:row>18</xdr:row>
      <xdr:rowOff>610311</xdr:rowOff>
    </xdr:to>
    <xdr:sp macro="" textlink="">
      <xdr:nvSpPr>
        <xdr:cNvPr id="167" name="ZoneTexte 4">
          <a:extLst>
            <a:ext uri="{FF2B5EF4-FFF2-40B4-BE49-F238E27FC236}">
              <a16:creationId xmlns:a16="http://schemas.microsoft.com/office/drawing/2014/main" id="{00000000-0008-0000-0100-0000A7000000}"/>
            </a:ext>
          </a:extLst>
        </xdr:cNvPr>
        <xdr:cNvSpPr txBox="1"/>
      </xdr:nvSpPr>
      <xdr:spPr>
        <a:xfrm>
          <a:off x="11329984" y="112014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18</xdr:row>
      <xdr:rowOff>523875</xdr:rowOff>
    </xdr:from>
    <xdr:ext cx="523874" cy="523874"/>
    <xdr:pic>
      <xdr:nvPicPr>
        <xdr:cNvPr id="168" name="Image 167" descr="Afficher l’image source">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11582400"/>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18</xdr:row>
      <xdr:rowOff>619126</xdr:rowOff>
    </xdr:from>
    <xdr:to>
      <xdr:col>9</xdr:col>
      <xdr:colOff>858842</xdr:colOff>
      <xdr:row>18</xdr:row>
      <xdr:rowOff>899011</xdr:rowOff>
    </xdr:to>
    <xdr:sp macro="" textlink="">
      <xdr:nvSpPr>
        <xdr:cNvPr id="169" name="ZoneTexte 4">
          <a:extLst>
            <a:ext uri="{FF2B5EF4-FFF2-40B4-BE49-F238E27FC236}">
              <a16:creationId xmlns:a16="http://schemas.microsoft.com/office/drawing/2014/main" id="{00000000-0008-0000-0100-0000A9000000}"/>
            </a:ext>
          </a:extLst>
        </xdr:cNvPr>
        <xdr:cNvSpPr txBox="1"/>
      </xdr:nvSpPr>
      <xdr:spPr>
        <a:xfrm>
          <a:off x="14578017" y="116776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4</xdr:col>
      <xdr:colOff>166698</xdr:colOff>
      <xdr:row>18</xdr:row>
      <xdr:rowOff>738187</xdr:rowOff>
    </xdr:from>
    <xdr:to>
      <xdr:col>5</xdr:col>
      <xdr:colOff>2452698</xdr:colOff>
      <xdr:row>19</xdr:row>
      <xdr:rowOff>-1</xdr:rowOff>
    </xdr:to>
    <xdr:sp macro="" textlink="">
      <xdr:nvSpPr>
        <xdr:cNvPr id="170" name="ZoneTexte 4">
          <a:extLst>
            <a:ext uri="{FF2B5EF4-FFF2-40B4-BE49-F238E27FC236}">
              <a16:creationId xmlns:a16="http://schemas.microsoft.com/office/drawing/2014/main" id="{00000000-0008-0000-0100-0000AA000000}"/>
            </a:ext>
          </a:extLst>
        </xdr:cNvPr>
        <xdr:cNvSpPr txBox="1"/>
      </xdr:nvSpPr>
      <xdr:spPr>
        <a:xfrm>
          <a:off x="8091498" y="11796712"/>
          <a:ext cx="2476500" cy="28098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142875</xdr:colOff>
      <xdr:row>18</xdr:row>
      <xdr:rowOff>40031</xdr:rowOff>
    </xdr:from>
    <xdr:ext cx="1000125" cy="1008840"/>
    <xdr:pic>
      <xdr:nvPicPr>
        <xdr:cNvPr id="171" name="Image 16">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11098556"/>
          <a:ext cx="1000125" cy="100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1477653</xdr:colOff>
      <xdr:row>18</xdr:row>
      <xdr:rowOff>57277</xdr:rowOff>
    </xdr:from>
    <xdr:ext cx="975032" cy="959053"/>
    <xdr:pic>
      <xdr:nvPicPr>
        <xdr:cNvPr id="172" name="Image 43">
          <a:extLst>
            <a:ext uri="{FF2B5EF4-FFF2-40B4-BE49-F238E27FC236}">
              <a16:creationId xmlns:a16="http://schemas.microsoft.com/office/drawing/2014/main" id="{00000000-0008-0000-0100-0000A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39653" y="11115802"/>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18</xdr:row>
      <xdr:rowOff>55349</xdr:rowOff>
    </xdr:from>
    <xdr:ext cx="1000127" cy="985532"/>
    <xdr:pic>
      <xdr:nvPicPr>
        <xdr:cNvPr id="173" name="Image 44">
          <a:extLst>
            <a:ext uri="{FF2B5EF4-FFF2-40B4-BE49-F238E27FC236}">
              <a16:creationId xmlns:a16="http://schemas.microsoft.com/office/drawing/2014/main" id="{00000000-0008-0000-0100-0000A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11113874"/>
          <a:ext cx="1000127" cy="985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18</xdr:row>
      <xdr:rowOff>484188</xdr:rowOff>
    </xdr:from>
    <xdr:ext cx="542049" cy="708737"/>
    <xdr:pic>
      <xdr:nvPicPr>
        <xdr:cNvPr id="174" name="Image 173">
          <a:extLst>
            <a:ext uri="{FF2B5EF4-FFF2-40B4-BE49-F238E27FC236}">
              <a16:creationId xmlns:a16="http://schemas.microsoft.com/office/drawing/2014/main" id="{00000000-0008-0000-0100-0000A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11542713"/>
          <a:ext cx="542049" cy="708737"/>
        </a:xfrm>
        <a:prstGeom prst="rect">
          <a:avLst/>
        </a:prstGeom>
      </xdr:spPr>
    </xdr:pic>
    <xdr:clientData/>
  </xdr:oneCellAnchor>
  <xdr:oneCellAnchor>
    <xdr:from>
      <xdr:col>3</xdr:col>
      <xdr:colOff>2127256</xdr:colOff>
      <xdr:row>18</xdr:row>
      <xdr:rowOff>119062</xdr:rowOff>
    </xdr:from>
    <xdr:ext cx="508000" cy="371348"/>
    <xdr:pic>
      <xdr:nvPicPr>
        <xdr:cNvPr id="175" name="Image 174" descr="Afficher l’image source">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565906" y="11177587"/>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428614</xdr:colOff>
      <xdr:row>18</xdr:row>
      <xdr:rowOff>47624</xdr:rowOff>
    </xdr:from>
    <xdr:to>
      <xdr:col>3</xdr:col>
      <xdr:colOff>1428747</xdr:colOff>
      <xdr:row>19</xdr:row>
      <xdr:rowOff>23820</xdr:rowOff>
    </xdr:to>
    <xdr:pic>
      <xdr:nvPicPr>
        <xdr:cNvPr id="176" name="Image 297">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11106149"/>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404815</xdr:colOff>
      <xdr:row>18</xdr:row>
      <xdr:rowOff>23813</xdr:rowOff>
    </xdr:from>
    <xdr:ext cx="619124" cy="614997"/>
    <xdr:pic>
      <xdr:nvPicPr>
        <xdr:cNvPr id="177" name="Image 176" descr="Macarons - HVE - Haute Valeur Environnementale">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520115" y="11082338"/>
          <a:ext cx="619124" cy="6149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1000124</xdr:colOff>
      <xdr:row>18</xdr:row>
      <xdr:rowOff>95250</xdr:rowOff>
    </xdr:from>
    <xdr:to>
      <xdr:col>5</xdr:col>
      <xdr:colOff>2666999</xdr:colOff>
      <xdr:row>19</xdr:row>
      <xdr:rowOff>95249</xdr:rowOff>
    </xdr:to>
    <xdr:sp macro="" textlink="">
      <xdr:nvSpPr>
        <xdr:cNvPr id="178" name="ZoneTexte 4">
          <a:extLst>
            <a:ext uri="{FF2B5EF4-FFF2-40B4-BE49-F238E27FC236}">
              <a16:creationId xmlns:a16="http://schemas.microsoft.com/office/drawing/2014/main" id="{00000000-0008-0000-0100-0000B2000000}"/>
            </a:ext>
          </a:extLst>
        </xdr:cNvPr>
        <xdr:cNvSpPr txBox="1"/>
      </xdr:nvSpPr>
      <xdr:spPr>
        <a:xfrm>
          <a:off x="9115424" y="11153775"/>
          <a:ext cx="1666875" cy="1019174"/>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Haute valeur environnementale</a:t>
          </a:r>
        </a:p>
        <a:p>
          <a:endParaRPr lang="fr-FR" sz="1200">
            <a:latin typeface="Montserrat" panose="00000500000000000000" pitchFamily="2" charset="0"/>
          </a:endParaRPr>
        </a:p>
      </xdr:txBody>
    </xdr:sp>
    <xdr:clientData/>
  </xdr:twoCellAnchor>
  <xdr:oneCellAnchor>
    <xdr:from>
      <xdr:col>5</xdr:col>
      <xdr:colOff>2706554</xdr:colOff>
      <xdr:row>18</xdr:row>
      <xdr:rowOff>676080</xdr:rowOff>
    </xdr:from>
    <xdr:ext cx="432395" cy="432395"/>
    <xdr:pic>
      <xdr:nvPicPr>
        <xdr:cNvPr id="179" name="Image 15">
          <a:extLst>
            <a:ext uri="{FF2B5EF4-FFF2-40B4-BE49-F238E27FC236}">
              <a16:creationId xmlns:a16="http://schemas.microsoft.com/office/drawing/2014/main" id="{00000000-0008-0000-0100-0000B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117346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15937"/>
    <xdr:pic>
      <xdr:nvPicPr>
        <xdr:cNvPr id="180" name="Image 179" descr="Afficher l’image source">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11582400"/>
          <a:ext cx="523874" cy="5159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142875</xdr:colOff>
      <xdr:row>18</xdr:row>
      <xdr:rowOff>40031</xdr:rowOff>
    </xdr:from>
    <xdr:ext cx="1000125" cy="1000903"/>
    <xdr:pic>
      <xdr:nvPicPr>
        <xdr:cNvPr id="181" name="Image 16">
          <a:extLst>
            <a:ext uri="{FF2B5EF4-FFF2-40B4-BE49-F238E27FC236}">
              <a16:creationId xmlns:a16="http://schemas.microsoft.com/office/drawing/2014/main" id="{00000000-0008-0000-0100-0000B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11098556"/>
          <a:ext cx="1000125" cy="1000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18</xdr:row>
      <xdr:rowOff>55349</xdr:rowOff>
    </xdr:from>
    <xdr:ext cx="1016002" cy="977595"/>
    <xdr:pic>
      <xdr:nvPicPr>
        <xdr:cNvPr id="182" name="Image 44">
          <a:extLst>
            <a:ext uri="{FF2B5EF4-FFF2-40B4-BE49-F238E27FC236}">
              <a16:creationId xmlns:a16="http://schemas.microsoft.com/office/drawing/2014/main" id="{00000000-0008-0000-0100-0000B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11113874"/>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18</xdr:row>
      <xdr:rowOff>484188</xdr:rowOff>
    </xdr:from>
    <xdr:ext cx="557924" cy="700800"/>
    <xdr:pic>
      <xdr:nvPicPr>
        <xdr:cNvPr id="183" name="Image 182">
          <a:extLst>
            <a:ext uri="{FF2B5EF4-FFF2-40B4-BE49-F238E27FC236}">
              <a16:creationId xmlns:a16="http://schemas.microsoft.com/office/drawing/2014/main" id="{00000000-0008-0000-0100-0000B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11542713"/>
          <a:ext cx="557924" cy="700800"/>
        </a:xfrm>
        <a:prstGeom prst="rect">
          <a:avLst/>
        </a:prstGeom>
      </xdr:spPr>
    </xdr:pic>
    <xdr:clientData/>
  </xdr:oneCellAnchor>
  <xdr:twoCellAnchor>
    <xdr:from>
      <xdr:col>3</xdr:col>
      <xdr:colOff>428614</xdr:colOff>
      <xdr:row>18</xdr:row>
      <xdr:rowOff>47624</xdr:rowOff>
    </xdr:from>
    <xdr:to>
      <xdr:col>3</xdr:col>
      <xdr:colOff>1428747</xdr:colOff>
      <xdr:row>19</xdr:row>
      <xdr:rowOff>23820</xdr:rowOff>
    </xdr:to>
    <xdr:pic>
      <xdr:nvPicPr>
        <xdr:cNvPr id="184" name="Image 297">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11106149"/>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119</xdr:row>
      <xdr:rowOff>676080</xdr:rowOff>
    </xdr:from>
    <xdr:ext cx="432395" cy="432395"/>
    <xdr:pic>
      <xdr:nvPicPr>
        <xdr:cNvPr id="185" name="Image 15">
          <a:extLst>
            <a:ext uri="{FF2B5EF4-FFF2-40B4-BE49-F238E27FC236}">
              <a16:creationId xmlns:a16="http://schemas.microsoft.com/office/drawing/2014/main" id="{00000000-0008-0000-0100-0000B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784191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119</xdr:row>
      <xdr:rowOff>523875</xdr:rowOff>
    </xdr:from>
    <xdr:ext cx="523874" cy="523874"/>
    <xdr:pic>
      <xdr:nvPicPr>
        <xdr:cNvPr id="186" name="Image 185" descr="Afficher l’image source">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78266925"/>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142875</xdr:colOff>
      <xdr:row>119</xdr:row>
      <xdr:rowOff>40031</xdr:rowOff>
    </xdr:from>
    <xdr:ext cx="1000125" cy="1008840"/>
    <xdr:pic>
      <xdr:nvPicPr>
        <xdr:cNvPr id="187" name="Image 16">
          <a:extLst>
            <a:ext uri="{FF2B5EF4-FFF2-40B4-BE49-F238E27FC236}">
              <a16:creationId xmlns:a16="http://schemas.microsoft.com/office/drawing/2014/main" id="{00000000-0008-0000-0100-0000BB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77783081"/>
          <a:ext cx="1000125" cy="100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1477653</xdr:colOff>
      <xdr:row>119</xdr:row>
      <xdr:rowOff>57277</xdr:rowOff>
    </xdr:from>
    <xdr:ext cx="975032" cy="959053"/>
    <xdr:pic>
      <xdr:nvPicPr>
        <xdr:cNvPr id="188" name="Image 43">
          <a:extLst>
            <a:ext uri="{FF2B5EF4-FFF2-40B4-BE49-F238E27FC236}">
              <a16:creationId xmlns:a16="http://schemas.microsoft.com/office/drawing/2014/main" id="{00000000-0008-0000-0100-0000B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39653" y="77800327"/>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119</xdr:row>
      <xdr:rowOff>55349</xdr:rowOff>
    </xdr:from>
    <xdr:ext cx="1000127" cy="985532"/>
    <xdr:pic>
      <xdr:nvPicPr>
        <xdr:cNvPr id="189" name="Image 44">
          <a:extLst>
            <a:ext uri="{FF2B5EF4-FFF2-40B4-BE49-F238E27FC236}">
              <a16:creationId xmlns:a16="http://schemas.microsoft.com/office/drawing/2014/main" id="{00000000-0008-0000-0100-0000B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77798399"/>
          <a:ext cx="1000127" cy="985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119</xdr:row>
      <xdr:rowOff>484188</xdr:rowOff>
    </xdr:from>
    <xdr:ext cx="542049" cy="708737"/>
    <xdr:pic>
      <xdr:nvPicPr>
        <xdr:cNvPr id="190" name="Image 189">
          <a:extLst>
            <a:ext uri="{FF2B5EF4-FFF2-40B4-BE49-F238E27FC236}">
              <a16:creationId xmlns:a16="http://schemas.microsoft.com/office/drawing/2014/main" id="{00000000-0008-0000-0100-0000B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78227238"/>
          <a:ext cx="542049" cy="708737"/>
        </a:xfrm>
        <a:prstGeom prst="rect">
          <a:avLst/>
        </a:prstGeom>
      </xdr:spPr>
    </xdr:pic>
    <xdr:clientData/>
  </xdr:oneCellAnchor>
  <xdr:twoCellAnchor>
    <xdr:from>
      <xdr:col>3</xdr:col>
      <xdr:colOff>428614</xdr:colOff>
      <xdr:row>119</xdr:row>
      <xdr:rowOff>47624</xdr:rowOff>
    </xdr:from>
    <xdr:to>
      <xdr:col>3</xdr:col>
      <xdr:colOff>1428747</xdr:colOff>
      <xdr:row>120</xdr:row>
      <xdr:rowOff>23820</xdr:rowOff>
    </xdr:to>
    <xdr:pic>
      <xdr:nvPicPr>
        <xdr:cNvPr id="191" name="Image 297">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77790674"/>
          <a:ext cx="1000133" cy="971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119</xdr:row>
      <xdr:rowOff>676080</xdr:rowOff>
    </xdr:from>
    <xdr:ext cx="432395" cy="432395"/>
    <xdr:pic>
      <xdr:nvPicPr>
        <xdr:cNvPr id="192" name="Image 15">
          <a:extLst>
            <a:ext uri="{FF2B5EF4-FFF2-40B4-BE49-F238E27FC236}">
              <a16:creationId xmlns:a16="http://schemas.microsoft.com/office/drawing/2014/main" id="{00000000-0008-0000-0100-0000C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784191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119</xdr:row>
      <xdr:rowOff>523875</xdr:rowOff>
    </xdr:from>
    <xdr:ext cx="523874" cy="515937"/>
    <xdr:pic>
      <xdr:nvPicPr>
        <xdr:cNvPr id="193" name="Image 192" descr="Afficher l’image source">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78266925"/>
          <a:ext cx="523874" cy="5159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142875</xdr:colOff>
      <xdr:row>119</xdr:row>
      <xdr:rowOff>40031</xdr:rowOff>
    </xdr:from>
    <xdr:ext cx="1000125" cy="1000903"/>
    <xdr:pic>
      <xdr:nvPicPr>
        <xdr:cNvPr id="194" name="Image 16">
          <a:extLst>
            <a:ext uri="{FF2B5EF4-FFF2-40B4-BE49-F238E27FC236}">
              <a16:creationId xmlns:a16="http://schemas.microsoft.com/office/drawing/2014/main" id="{00000000-0008-0000-0100-0000C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77783081"/>
          <a:ext cx="1000125" cy="1000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119</xdr:row>
      <xdr:rowOff>55349</xdr:rowOff>
    </xdr:from>
    <xdr:ext cx="1016002" cy="977595"/>
    <xdr:pic>
      <xdr:nvPicPr>
        <xdr:cNvPr id="195" name="Image 44">
          <a:extLst>
            <a:ext uri="{FF2B5EF4-FFF2-40B4-BE49-F238E27FC236}">
              <a16:creationId xmlns:a16="http://schemas.microsoft.com/office/drawing/2014/main" id="{00000000-0008-0000-0100-0000C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77798399"/>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119</xdr:row>
      <xdr:rowOff>484188</xdr:rowOff>
    </xdr:from>
    <xdr:ext cx="557924" cy="700800"/>
    <xdr:pic>
      <xdr:nvPicPr>
        <xdr:cNvPr id="196" name="Image 195">
          <a:extLst>
            <a:ext uri="{FF2B5EF4-FFF2-40B4-BE49-F238E27FC236}">
              <a16:creationId xmlns:a16="http://schemas.microsoft.com/office/drawing/2014/main" id="{00000000-0008-0000-0100-0000C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78227238"/>
          <a:ext cx="557924" cy="700800"/>
        </a:xfrm>
        <a:prstGeom prst="rect">
          <a:avLst/>
        </a:prstGeom>
      </xdr:spPr>
    </xdr:pic>
    <xdr:clientData/>
  </xdr:oneCellAnchor>
  <xdr:twoCellAnchor>
    <xdr:from>
      <xdr:col>3</xdr:col>
      <xdr:colOff>428614</xdr:colOff>
      <xdr:row>119</xdr:row>
      <xdr:rowOff>47624</xdr:rowOff>
    </xdr:from>
    <xdr:to>
      <xdr:col>3</xdr:col>
      <xdr:colOff>1428747</xdr:colOff>
      <xdr:row>120</xdr:row>
      <xdr:rowOff>23820</xdr:rowOff>
    </xdr:to>
    <xdr:pic>
      <xdr:nvPicPr>
        <xdr:cNvPr id="197" name="Image 297">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77790674"/>
          <a:ext cx="1000133" cy="971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0</xdr:colOff>
      <xdr:row>23</xdr:row>
      <xdr:rowOff>51299</xdr:rowOff>
    </xdr:from>
    <xdr:ext cx="1079500" cy="1094551"/>
    <xdr:pic>
      <xdr:nvPicPr>
        <xdr:cNvPr id="198" name="Image 16">
          <a:extLst>
            <a:ext uri="{FF2B5EF4-FFF2-40B4-BE49-F238E27FC236}">
              <a16:creationId xmlns:a16="http://schemas.microsoft.com/office/drawing/2014/main" id="{00000000-0008-0000-0100-0000C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601450" y="14929349"/>
          <a:ext cx="1079500" cy="1094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95249</xdr:colOff>
      <xdr:row>43</xdr:row>
      <xdr:rowOff>31750</xdr:rowOff>
    </xdr:from>
    <xdr:ext cx="1067467" cy="1082350"/>
    <xdr:pic>
      <xdr:nvPicPr>
        <xdr:cNvPr id="199" name="Image 16">
          <a:extLst>
            <a:ext uri="{FF2B5EF4-FFF2-40B4-BE49-F238E27FC236}">
              <a16:creationId xmlns:a16="http://schemas.microsoft.com/office/drawing/2014/main" id="{00000000-0008-0000-0100-0000C7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7249" y="28149550"/>
          <a:ext cx="1067467" cy="1082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31750</xdr:colOff>
      <xdr:row>102</xdr:row>
      <xdr:rowOff>525779</xdr:rowOff>
    </xdr:from>
    <xdr:ext cx="1206500" cy="1223321"/>
    <xdr:pic>
      <xdr:nvPicPr>
        <xdr:cNvPr id="200" name="Image 16">
          <a:extLst>
            <a:ext uri="{FF2B5EF4-FFF2-40B4-BE49-F238E27FC236}">
              <a16:creationId xmlns:a16="http://schemas.microsoft.com/office/drawing/2014/main" id="{00000000-0008-0000-0100-0000C8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633200" y="68115179"/>
          <a:ext cx="1206500" cy="1223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150155</xdr:colOff>
      <xdr:row>3</xdr:row>
      <xdr:rowOff>66890</xdr:rowOff>
    </xdr:from>
    <xdr:ext cx="1159964" cy="1176137"/>
    <xdr:pic>
      <xdr:nvPicPr>
        <xdr:cNvPr id="201" name="Image 16">
          <a:extLst>
            <a:ext uri="{FF2B5EF4-FFF2-40B4-BE49-F238E27FC236}">
              <a16:creationId xmlns:a16="http://schemas.microsoft.com/office/drawing/2014/main" id="{00000000-0008-0000-0100-0000C9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rot="20624220">
          <a:off x="4398305" y="1705190"/>
          <a:ext cx="1159964" cy="1176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95250</xdr:colOff>
      <xdr:row>63</xdr:row>
      <xdr:rowOff>0</xdr:rowOff>
    </xdr:from>
    <xdr:ext cx="1111250" cy="1099262"/>
    <xdr:pic>
      <xdr:nvPicPr>
        <xdr:cNvPr id="202" name="Image 16">
          <a:extLst>
            <a:ext uri="{FF2B5EF4-FFF2-40B4-BE49-F238E27FC236}">
              <a16:creationId xmlns:a16="http://schemas.microsoft.com/office/drawing/2014/main" id="{00000000-0008-0000-0100-0000C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rot="21083053">
          <a:off x="11887200" y="41357550"/>
          <a:ext cx="1111250" cy="1099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127000</xdr:colOff>
      <xdr:row>83</xdr:row>
      <xdr:rowOff>63500</xdr:rowOff>
    </xdr:from>
    <xdr:ext cx="1111250" cy="1099262"/>
    <xdr:pic>
      <xdr:nvPicPr>
        <xdr:cNvPr id="203" name="Image 16">
          <a:extLst>
            <a:ext uri="{FF2B5EF4-FFF2-40B4-BE49-F238E27FC236}">
              <a16:creationId xmlns:a16="http://schemas.microsoft.com/office/drawing/2014/main" id="{00000000-0008-0000-0100-0000CB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89000" y="54660800"/>
          <a:ext cx="1111250" cy="1099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2809880</xdr:colOff>
      <xdr:row>140</xdr:row>
      <xdr:rowOff>190498</xdr:rowOff>
    </xdr:from>
    <xdr:to>
      <xdr:col>5</xdr:col>
      <xdr:colOff>546198</xdr:colOff>
      <xdr:row>140</xdr:row>
      <xdr:rowOff>470383</xdr:rowOff>
    </xdr:to>
    <xdr:sp macro="" textlink="">
      <xdr:nvSpPr>
        <xdr:cNvPr id="204" name="ZoneTexte 4">
          <a:extLst>
            <a:ext uri="{FF2B5EF4-FFF2-40B4-BE49-F238E27FC236}">
              <a16:creationId xmlns:a16="http://schemas.microsoft.com/office/drawing/2014/main" id="{00000000-0008-0000-0100-0000CC000000}"/>
            </a:ext>
          </a:extLst>
        </xdr:cNvPr>
        <xdr:cNvSpPr txBox="1"/>
      </xdr:nvSpPr>
      <xdr:spPr>
        <a:xfrm>
          <a:off x="7248530" y="78762225"/>
          <a:ext cx="1412968"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140</xdr:row>
      <xdr:rowOff>134938</xdr:rowOff>
    </xdr:from>
    <xdr:to>
      <xdr:col>9</xdr:col>
      <xdr:colOff>819151</xdr:colOff>
      <xdr:row>140</xdr:row>
      <xdr:rowOff>414823</xdr:rowOff>
    </xdr:to>
    <xdr:sp macro="" textlink="">
      <xdr:nvSpPr>
        <xdr:cNvPr id="205" name="ZoneTexte 4">
          <a:extLst>
            <a:ext uri="{FF2B5EF4-FFF2-40B4-BE49-F238E27FC236}">
              <a16:creationId xmlns:a16="http://schemas.microsoft.com/office/drawing/2014/main" id="{00000000-0008-0000-0100-0000CD000000}"/>
            </a:ext>
          </a:extLst>
        </xdr:cNvPr>
        <xdr:cNvSpPr txBox="1"/>
      </xdr:nvSpPr>
      <xdr:spPr>
        <a:xfrm>
          <a:off x="14538326" y="78762225"/>
          <a:ext cx="174942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140</xdr:row>
      <xdr:rowOff>761999</xdr:rowOff>
    </xdr:from>
    <xdr:to>
      <xdr:col>7</xdr:col>
      <xdr:colOff>1428753</xdr:colOff>
      <xdr:row>141</xdr:row>
      <xdr:rowOff>17947</xdr:rowOff>
    </xdr:to>
    <xdr:sp macro="" textlink="">
      <xdr:nvSpPr>
        <xdr:cNvPr id="206" name="ZoneTexte 4">
          <a:extLst>
            <a:ext uri="{FF2B5EF4-FFF2-40B4-BE49-F238E27FC236}">
              <a16:creationId xmlns:a16="http://schemas.microsoft.com/office/drawing/2014/main" id="{00000000-0008-0000-0100-0000CE000000}"/>
            </a:ext>
          </a:extLst>
        </xdr:cNvPr>
        <xdr:cNvSpPr txBox="1"/>
      </xdr:nvSpPr>
      <xdr:spPr>
        <a:xfrm>
          <a:off x="11425241" y="78762225"/>
          <a:ext cx="179546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140</xdr:row>
      <xdr:rowOff>142875</xdr:rowOff>
    </xdr:from>
    <xdr:to>
      <xdr:col>7</xdr:col>
      <xdr:colOff>1287459</xdr:colOff>
      <xdr:row>140</xdr:row>
      <xdr:rowOff>610311</xdr:rowOff>
    </xdr:to>
    <xdr:sp macro="" textlink="">
      <xdr:nvSpPr>
        <xdr:cNvPr id="207" name="ZoneTexte 4">
          <a:extLst>
            <a:ext uri="{FF2B5EF4-FFF2-40B4-BE49-F238E27FC236}">
              <a16:creationId xmlns:a16="http://schemas.microsoft.com/office/drawing/2014/main" id="{00000000-0008-0000-0100-0000CF000000}"/>
            </a:ext>
          </a:extLst>
        </xdr:cNvPr>
        <xdr:cNvSpPr txBox="1"/>
      </xdr:nvSpPr>
      <xdr:spPr>
        <a:xfrm>
          <a:off x="11329984" y="78762225"/>
          <a:ext cx="174942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140</xdr:row>
      <xdr:rowOff>619126</xdr:rowOff>
    </xdr:from>
    <xdr:to>
      <xdr:col>9</xdr:col>
      <xdr:colOff>858842</xdr:colOff>
      <xdr:row>140</xdr:row>
      <xdr:rowOff>899011</xdr:rowOff>
    </xdr:to>
    <xdr:sp macro="" textlink="">
      <xdr:nvSpPr>
        <xdr:cNvPr id="208" name="ZoneTexte 4">
          <a:extLst>
            <a:ext uri="{FF2B5EF4-FFF2-40B4-BE49-F238E27FC236}">
              <a16:creationId xmlns:a16="http://schemas.microsoft.com/office/drawing/2014/main" id="{00000000-0008-0000-0100-0000D0000000}"/>
            </a:ext>
          </a:extLst>
        </xdr:cNvPr>
        <xdr:cNvSpPr txBox="1"/>
      </xdr:nvSpPr>
      <xdr:spPr>
        <a:xfrm>
          <a:off x="14578017" y="78762225"/>
          <a:ext cx="174942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4</xdr:col>
      <xdr:colOff>166698</xdr:colOff>
      <xdr:row>140</xdr:row>
      <xdr:rowOff>738187</xdr:rowOff>
    </xdr:from>
    <xdr:to>
      <xdr:col>5</xdr:col>
      <xdr:colOff>2452698</xdr:colOff>
      <xdr:row>141</xdr:row>
      <xdr:rowOff>-1</xdr:rowOff>
    </xdr:to>
    <xdr:sp macro="" textlink="">
      <xdr:nvSpPr>
        <xdr:cNvPr id="209" name="ZoneTexte 4">
          <a:extLst>
            <a:ext uri="{FF2B5EF4-FFF2-40B4-BE49-F238E27FC236}">
              <a16:creationId xmlns:a16="http://schemas.microsoft.com/office/drawing/2014/main" id="{00000000-0008-0000-0100-0000D1000000}"/>
            </a:ext>
          </a:extLst>
        </xdr:cNvPr>
        <xdr:cNvSpPr txBox="1"/>
      </xdr:nvSpPr>
      <xdr:spPr>
        <a:xfrm>
          <a:off x="8091498" y="78762225"/>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3</xdr:col>
      <xdr:colOff>428614</xdr:colOff>
      <xdr:row>140</xdr:row>
      <xdr:rowOff>47624</xdr:rowOff>
    </xdr:from>
    <xdr:to>
      <xdr:col>3</xdr:col>
      <xdr:colOff>1428747</xdr:colOff>
      <xdr:row>141</xdr:row>
      <xdr:rowOff>23820</xdr:rowOff>
    </xdr:to>
    <xdr:pic>
      <xdr:nvPicPr>
        <xdr:cNvPr id="210" name="Image 297">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78762225"/>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1000124</xdr:colOff>
      <xdr:row>140</xdr:row>
      <xdr:rowOff>95250</xdr:rowOff>
    </xdr:from>
    <xdr:to>
      <xdr:col>5</xdr:col>
      <xdr:colOff>2666999</xdr:colOff>
      <xdr:row>141</xdr:row>
      <xdr:rowOff>95249</xdr:rowOff>
    </xdr:to>
    <xdr:sp macro="" textlink="">
      <xdr:nvSpPr>
        <xdr:cNvPr id="211" name="ZoneTexte 4">
          <a:extLst>
            <a:ext uri="{FF2B5EF4-FFF2-40B4-BE49-F238E27FC236}">
              <a16:creationId xmlns:a16="http://schemas.microsoft.com/office/drawing/2014/main" id="{00000000-0008-0000-0100-0000D3000000}"/>
            </a:ext>
          </a:extLst>
        </xdr:cNvPr>
        <xdr:cNvSpPr txBox="1"/>
      </xdr:nvSpPr>
      <xdr:spPr>
        <a:xfrm>
          <a:off x="9115424" y="78762225"/>
          <a:ext cx="1666875" cy="0"/>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Haute valeur environnementale</a:t>
          </a:r>
        </a:p>
        <a:p>
          <a:endParaRPr lang="fr-FR" sz="1200">
            <a:latin typeface="Montserrat" panose="00000500000000000000" pitchFamily="2" charset="0"/>
          </a:endParaRPr>
        </a:p>
      </xdr:txBody>
    </xdr:sp>
    <xdr:clientData/>
  </xdr:twoCellAnchor>
  <xdr:twoCellAnchor>
    <xdr:from>
      <xdr:col>3</xdr:col>
      <xdr:colOff>428614</xdr:colOff>
      <xdr:row>140</xdr:row>
      <xdr:rowOff>47624</xdr:rowOff>
    </xdr:from>
    <xdr:to>
      <xdr:col>3</xdr:col>
      <xdr:colOff>1428747</xdr:colOff>
      <xdr:row>141</xdr:row>
      <xdr:rowOff>23820</xdr:rowOff>
    </xdr:to>
    <xdr:pic>
      <xdr:nvPicPr>
        <xdr:cNvPr id="212" name="Image 297">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78762225"/>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428614</xdr:colOff>
      <xdr:row>140</xdr:row>
      <xdr:rowOff>47624</xdr:rowOff>
    </xdr:from>
    <xdr:to>
      <xdr:col>3</xdr:col>
      <xdr:colOff>1428747</xdr:colOff>
      <xdr:row>141</xdr:row>
      <xdr:rowOff>23820</xdr:rowOff>
    </xdr:to>
    <xdr:pic>
      <xdr:nvPicPr>
        <xdr:cNvPr id="213" name="Image 297">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78762225"/>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1746250</xdr:colOff>
      <xdr:row>0</xdr:row>
      <xdr:rowOff>95250</xdr:rowOff>
    </xdr:from>
    <xdr:to>
      <xdr:col>9</xdr:col>
      <xdr:colOff>3295650</xdr:colOff>
      <xdr:row>1</xdr:row>
      <xdr:rowOff>240367</xdr:rowOff>
    </xdr:to>
    <xdr:pic>
      <xdr:nvPicPr>
        <xdr:cNvPr id="214" name="Image 25">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7066" t="18471" r="7671" b="13820"/>
        <a:stretch>
          <a:fillRect/>
        </a:stretch>
      </xdr:blipFill>
      <xdr:spPr bwMode="auto">
        <a:xfrm>
          <a:off x="17214850" y="9525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1936750</xdr:colOff>
      <xdr:row>20</xdr:row>
      <xdr:rowOff>95250</xdr:rowOff>
    </xdr:from>
    <xdr:to>
      <xdr:col>9</xdr:col>
      <xdr:colOff>3486150</xdr:colOff>
      <xdr:row>21</xdr:row>
      <xdr:rowOff>240367</xdr:rowOff>
    </xdr:to>
    <xdr:pic>
      <xdr:nvPicPr>
        <xdr:cNvPr id="215" name="Image 25">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7066" t="18471" r="7671" b="13820"/>
        <a:stretch>
          <a:fillRect/>
        </a:stretch>
      </xdr:blipFill>
      <xdr:spPr bwMode="auto">
        <a:xfrm>
          <a:off x="17405350" y="133350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40</xdr:row>
      <xdr:rowOff>63500</xdr:rowOff>
    </xdr:from>
    <xdr:to>
      <xdr:col>9</xdr:col>
      <xdr:colOff>3327400</xdr:colOff>
      <xdr:row>41</xdr:row>
      <xdr:rowOff>208617</xdr:rowOff>
    </xdr:to>
    <xdr:pic>
      <xdr:nvPicPr>
        <xdr:cNvPr id="216" name="Image 25">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7066" t="18471" r="7671" b="13820"/>
        <a:stretch>
          <a:fillRect/>
        </a:stretch>
      </xdr:blipFill>
      <xdr:spPr bwMode="auto">
        <a:xfrm>
          <a:off x="17246600" y="265430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1682750</xdr:colOff>
      <xdr:row>60</xdr:row>
      <xdr:rowOff>63500</xdr:rowOff>
    </xdr:from>
    <xdr:to>
      <xdr:col>9</xdr:col>
      <xdr:colOff>3232150</xdr:colOff>
      <xdr:row>61</xdr:row>
      <xdr:rowOff>208617</xdr:rowOff>
    </xdr:to>
    <xdr:pic>
      <xdr:nvPicPr>
        <xdr:cNvPr id="217" name="Image 25">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7066" t="18471" r="7671" b="13820"/>
        <a:stretch>
          <a:fillRect/>
        </a:stretch>
      </xdr:blipFill>
      <xdr:spPr bwMode="auto">
        <a:xfrm>
          <a:off x="17151350" y="3978275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1682750</xdr:colOff>
      <xdr:row>80</xdr:row>
      <xdr:rowOff>95250</xdr:rowOff>
    </xdr:from>
    <xdr:to>
      <xdr:col>9</xdr:col>
      <xdr:colOff>3232150</xdr:colOff>
      <xdr:row>81</xdr:row>
      <xdr:rowOff>240367</xdr:rowOff>
    </xdr:to>
    <xdr:pic>
      <xdr:nvPicPr>
        <xdr:cNvPr id="218" name="Image 25">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7066" t="18471" r="7671" b="13820"/>
        <a:stretch>
          <a:fillRect/>
        </a:stretch>
      </xdr:blipFill>
      <xdr:spPr bwMode="auto">
        <a:xfrm>
          <a:off x="17151350" y="5305425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1841500</xdr:colOff>
      <xdr:row>100</xdr:row>
      <xdr:rowOff>63500</xdr:rowOff>
    </xdr:from>
    <xdr:to>
      <xdr:col>9</xdr:col>
      <xdr:colOff>3390900</xdr:colOff>
      <xdr:row>100</xdr:row>
      <xdr:rowOff>938867</xdr:rowOff>
    </xdr:to>
    <xdr:pic>
      <xdr:nvPicPr>
        <xdr:cNvPr id="219" name="Image 25">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7066" t="18471" r="7671" b="13820"/>
        <a:stretch>
          <a:fillRect/>
        </a:stretch>
      </xdr:blipFill>
      <xdr:spPr bwMode="auto">
        <a:xfrm>
          <a:off x="17310100" y="662622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542925</xdr:colOff>
      <xdr:row>162</xdr:row>
      <xdr:rowOff>239154</xdr:rowOff>
    </xdr:from>
    <xdr:ext cx="914400" cy="1321254"/>
    <xdr:pic>
      <xdr:nvPicPr>
        <xdr:cNvPr id="220" name="Image 219">
          <a:extLst>
            <a:ext uri="{FF2B5EF4-FFF2-40B4-BE49-F238E27FC236}">
              <a16:creationId xmlns:a16="http://schemas.microsoft.com/office/drawing/2014/main" id="{00000000-0008-0000-0100-0000D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80163429"/>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162</xdr:row>
      <xdr:rowOff>639204</xdr:rowOff>
    </xdr:from>
    <xdr:ext cx="409575" cy="759279"/>
    <xdr:pic>
      <xdr:nvPicPr>
        <xdr:cNvPr id="221" name="Image 220">
          <a:extLst>
            <a:ext uri="{FF2B5EF4-FFF2-40B4-BE49-F238E27FC236}">
              <a16:creationId xmlns:a16="http://schemas.microsoft.com/office/drawing/2014/main" id="{00000000-0008-0000-0100-0000D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80563479"/>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1587500</xdr:colOff>
      <xdr:row>162</xdr:row>
      <xdr:rowOff>95250</xdr:rowOff>
    </xdr:from>
    <xdr:to>
      <xdr:col>9</xdr:col>
      <xdr:colOff>3136900</xdr:colOff>
      <xdr:row>162</xdr:row>
      <xdr:rowOff>970617</xdr:rowOff>
    </xdr:to>
    <xdr:pic>
      <xdr:nvPicPr>
        <xdr:cNvPr id="222" name="Image 25">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7066" t="18471" r="7671" b="13820"/>
        <a:stretch>
          <a:fillRect/>
        </a:stretch>
      </xdr:blipFill>
      <xdr:spPr bwMode="auto">
        <a:xfrm>
          <a:off x="17056100" y="80019525"/>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1181100</xdr:colOff>
      <xdr:row>165</xdr:row>
      <xdr:rowOff>0</xdr:rowOff>
    </xdr:from>
    <xdr:ext cx="1114425" cy="548368"/>
    <xdr:pic>
      <xdr:nvPicPr>
        <xdr:cNvPr id="223" name="Image 222">
          <a:extLst>
            <a:ext uri="{FF2B5EF4-FFF2-40B4-BE49-F238E27FC236}">
              <a16:creationId xmlns:a16="http://schemas.microsoft.com/office/drawing/2014/main" id="{00000000-0008-0000-0100-0000D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818483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165</xdr:row>
      <xdr:rowOff>0</xdr:rowOff>
    </xdr:from>
    <xdr:ext cx="1181100" cy="529318"/>
    <xdr:pic>
      <xdr:nvPicPr>
        <xdr:cNvPr id="224" name="Image 223">
          <a:extLst>
            <a:ext uri="{FF2B5EF4-FFF2-40B4-BE49-F238E27FC236}">
              <a16:creationId xmlns:a16="http://schemas.microsoft.com/office/drawing/2014/main" id="{00000000-0008-0000-0100-0000E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818483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165</xdr:row>
      <xdr:rowOff>0</xdr:rowOff>
    </xdr:from>
    <xdr:ext cx="1724025" cy="548368"/>
    <xdr:pic>
      <xdr:nvPicPr>
        <xdr:cNvPr id="225" name="Image 224">
          <a:extLst>
            <a:ext uri="{FF2B5EF4-FFF2-40B4-BE49-F238E27FC236}">
              <a16:creationId xmlns:a16="http://schemas.microsoft.com/office/drawing/2014/main" id="{00000000-0008-0000-0100-0000E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818483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833422</xdr:colOff>
      <xdr:row>165</xdr:row>
      <xdr:rowOff>0</xdr:rowOff>
    </xdr:from>
    <xdr:ext cx="1781175" cy="538843"/>
    <xdr:pic>
      <xdr:nvPicPr>
        <xdr:cNvPr id="226" name="Image 225">
          <a:extLst>
            <a:ext uri="{FF2B5EF4-FFF2-40B4-BE49-F238E27FC236}">
              <a16:creationId xmlns:a16="http://schemas.microsoft.com/office/drawing/2014/main" id="{00000000-0008-0000-0100-0000E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8722" y="81848325"/>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165</xdr:row>
      <xdr:rowOff>0</xdr:rowOff>
    </xdr:from>
    <xdr:ext cx="1057275" cy="595993"/>
    <xdr:pic>
      <xdr:nvPicPr>
        <xdr:cNvPr id="227" name="Image 226">
          <a:extLst>
            <a:ext uri="{FF2B5EF4-FFF2-40B4-BE49-F238E27FC236}">
              <a16:creationId xmlns:a16="http://schemas.microsoft.com/office/drawing/2014/main" id="{00000000-0008-0000-0100-0000E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54004" y="8184832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180</xdr:row>
      <xdr:rowOff>71439</xdr:rowOff>
    </xdr:from>
    <xdr:ext cx="426717" cy="333373"/>
    <xdr:pic>
      <xdr:nvPicPr>
        <xdr:cNvPr id="228" name="BIOE" descr="Logo AB Européen">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913399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180</xdr:row>
      <xdr:rowOff>484188</xdr:rowOff>
    </xdr:from>
    <xdr:ext cx="542049" cy="708735"/>
    <xdr:pic>
      <xdr:nvPicPr>
        <xdr:cNvPr id="229" name="Image 228">
          <a:extLst>
            <a:ext uri="{FF2B5EF4-FFF2-40B4-BE49-F238E27FC236}">
              <a16:creationId xmlns:a16="http://schemas.microsoft.com/office/drawing/2014/main" id="{00000000-0008-0000-0100-0000E5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39032" y="91752738"/>
          <a:ext cx="542049" cy="708735"/>
        </a:xfrm>
        <a:prstGeom prst="rect">
          <a:avLst/>
        </a:prstGeom>
      </xdr:spPr>
    </xdr:pic>
    <xdr:clientData/>
  </xdr:oneCellAnchor>
  <xdr:oneCellAnchor>
    <xdr:from>
      <xdr:col>3</xdr:col>
      <xdr:colOff>2960694</xdr:colOff>
      <xdr:row>180</xdr:row>
      <xdr:rowOff>95250</xdr:rowOff>
    </xdr:from>
    <xdr:ext cx="508000" cy="371348"/>
    <xdr:pic>
      <xdr:nvPicPr>
        <xdr:cNvPr id="230" name="Image 229" descr="Afficher l’image source">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7399344" y="913638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180</xdr:row>
      <xdr:rowOff>166686</xdr:rowOff>
    </xdr:from>
    <xdr:to>
      <xdr:col>5</xdr:col>
      <xdr:colOff>1593948</xdr:colOff>
      <xdr:row>180</xdr:row>
      <xdr:rowOff>446571</xdr:rowOff>
    </xdr:to>
    <xdr:sp macro="" textlink="">
      <xdr:nvSpPr>
        <xdr:cNvPr id="231" name="ZoneTexte 4">
          <a:extLst>
            <a:ext uri="{FF2B5EF4-FFF2-40B4-BE49-F238E27FC236}">
              <a16:creationId xmlns:a16="http://schemas.microsoft.com/office/drawing/2014/main" id="{00000000-0008-0000-0100-0000E7000000}"/>
            </a:ext>
          </a:extLst>
        </xdr:cNvPr>
        <xdr:cNvSpPr txBox="1"/>
      </xdr:nvSpPr>
      <xdr:spPr>
        <a:xfrm>
          <a:off x="8305805" y="914352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180</xdr:row>
      <xdr:rowOff>134938</xdr:rowOff>
    </xdr:from>
    <xdr:to>
      <xdr:col>9</xdr:col>
      <xdr:colOff>819151</xdr:colOff>
      <xdr:row>180</xdr:row>
      <xdr:rowOff>414823</xdr:rowOff>
    </xdr:to>
    <xdr:sp macro="" textlink="">
      <xdr:nvSpPr>
        <xdr:cNvPr id="232" name="ZoneTexte 4">
          <a:extLst>
            <a:ext uri="{FF2B5EF4-FFF2-40B4-BE49-F238E27FC236}">
              <a16:creationId xmlns:a16="http://schemas.microsoft.com/office/drawing/2014/main" id="{00000000-0008-0000-0100-0000E8000000}"/>
            </a:ext>
          </a:extLst>
        </xdr:cNvPr>
        <xdr:cNvSpPr txBox="1"/>
      </xdr:nvSpPr>
      <xdr:spPr>
        <a:xfrm>
          <a:off x="14538326" y="914034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180</xdr:row>
      <xdr:rowOff>676080</xdr:rowOff>
    </xdr:from>
    <xdr:ext cx="432395" cy="432395"/>
    <xdr:pic>
      <xdr:nvPicPr>
        <xdr:cNvPr id="233" name="Image 15">
          <a:extLst>
            <a:ext uri="{FF2B5EF4-FFF2-40B4-BE49-F238E27FC236}">
              <a16:creationId xmlns:a16="http://schemas.microsoft.com/office/drawing/2014/main" id="{00000000-0008-0000-0100-0000E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919446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180</xdr:row>
      <xdr:rowOff>761999</xdr:rowOff>
    </xdr:from>
    <xdr:to>
      <xdr:col>7</xdr:col>
      <xdr:colOff>1428753</xdr:colOff>
      <xdr:row>181</xdr:row>
      <xdr:rowOff>17947</xdr:rowOff>
    </xdr:to>
    <xdr:sp macro="" textlink="">
      <xdr:nvSpPr>
        <xdr:cNvPr id="234" name="ZoneTexte 4">
          <a:extLst>
            <a:ext uri="{FF2B5EF4-FFF2-40B4-BE49-F238E27FC236}">
              <a16:creationId xmlns:a16="http://schemas.microsoft.com/office/drawing/2014/main" id="{00000000-0008-0000-0100-0000EA000000}"/>
            </a:ext>
          </a:extLst>
        </xdr:cNvPr>
        <xdr:cNvSpPr txBox="1"/>
      </xdr:nvSpPr>
      <xdr:spPr>
        <a:xfrm>
          <a:off x="11425241" y="9203054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180</xdr:row>
      <xdr:rowOff>71440</xdr:rowOff>
    </xdr:from>
    <xdr:ext cx="521441" cy="476250"/>
    <xdr:pic>
      <xdr:nvPicPr>
        <xdr:cNvPr id="235" name="Image 286">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82308" y="913399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180</xdr:row>
      <xdr:rowOff>142875</xdr:rowOff>
    </xdr:from>
    <xdr:to>
      <xdr:col>7</xdr:col>
      <xdr:colOff>1287459</xdr:colOff>
      <xdr:row>180</xdr:row>
      <xdr:rowOff>610311</xdr:rowOff>
    </xdr:to>
    <xdr:sp macro="" textlink="">
      <xdr:nvSpPr>
        <xdr:cNvPr id="236" name="ZoneTexte 4">
          <a:extLst>
            <a:ext uri="{FF2B5EF4-FFF2-40B4-BE49-F238E27FC236}">
              <a16:creationId xmlns:a16="http://schemas.microsoft.com/office/drawing/2014/main" id="{00000000-0008-0000-0100-0000EC000000}"/>
            </a:ext>
          </a:extLst>
        </xdr:cNvPr>
        <xdr:cNvSpPr txBox="1"/>
      </xdr:nvSpPr>
      <xdr:spPr>
        <a:xfrm>
          <a:off x="11329984" y="914114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180</xdr:row>
      <xdr:rowOff>523875</xdr:rowOff>
    </xdr:from>
    <xdr:ext cx="523874" cy="523872"/>
    <xdr:pic>
      <xdr:nvPicPr>
        <xdr:cNvPr id="237" name="Image 236" descr="Afficher l’image source">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91792425"/>
          <a:ext cx="523874" cy="5238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180</xdr:row>
      <xdr:rowOff>619126</xdr:rowOff>
    </xdr:from>
    <xdr:to>
      <xdr:col>9</xdr:col>
      <xdr:colOff>858842</xdr:colOff>
      <xdr:row>180</xdr:row>
      <xdr:rowOff>899011</xdr:rowOff>
    </xdr:to>
    <xdr:sp macro="" textlink="">
      <xdr:nvSpPr>
        <xdr:cNvPr id="238" name="ZoneTexte 4">
          <a:extLst>
            <a:ext uri="{FF2B5EF4-FFF2-40B4-BE49-F238E27FC236}">
              <a16:creationId xmlns:a16="http://schemas.microsoft.com/office/drawing/2014/main" id="{00000000-0008-0000-0100-0000EE000000}"/>
            </a:ext>
          </a:extLst>
        </xdr:cNvPr>
        <xdr:cNvSpPr txBox="1"/>
      </xdr:nvSpPr>
      <xdr:spPr>
        <a:xfrm>
          <a:off x="14578017" y="918876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180</xdr:row>
      <xdr:rowOff>714374</xdr:rowOff>
    </xdr:from>
    <xdr:to>
      <xdr:col>5</xdr:col>
      <xdr:colOff>2476511</xdr:colOff>
      <xdr:row>180</xdr:row>
      <xdr:rowOff>1000123</xdr:rowOff>
    </xdr:to>
    <xdr:sp macro="" textlink="">
      <xdr:nvSpPr>
        <xdr:cNvPr id="239" name="ZoneTexte 4">
          <a:extLst>
            <a:ext uri="{FF2B5EF4-FFF2-40B4-BE49-F238E27FC236}">
              <a16:creationId xmlns:a16="http://schemas.microsoft.com/office/drawing/2014/main" id="{00000000-0008-0000-0100-0000EF000000}"/>
            </a:ext>
          </a:extLst>
        </xdr:cNvPr>
        <xdr:cNvSpPr txBox="1"/>
      </xdr:nvSpPr>
      <xdr:spPr>
        <a:xfrm>
          <a:off x="8115311" y="919829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180</xdr:row>
      <xdr:rowOff>106427</xdr:rowOff>
    </xdr:from>
    <xdr:ext cx="910900" cy="918835"/>
    <xdr:pic>
      <xdr:nvPicPr>
        <xdr:cNvPr id="240" name="Image 16">
          <a:extLst>
            <a:ext uri="{FF2B5EF4-FFF2-40B4-BE49-F238E27FC236}">
              <a16:creationId xmlns:a16="http://schemas.microsoft.com/office/drawing/2014/main" id="{00000000-0008-0000-0100-0000F0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41724" y="91374977"/>
          <a:ext cx="910900" cy="918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180</xdr:row>
      <xdr:rowOff>104903</xdr:rowOff>
    </xdr:from>
    <xdr:ext cx="951211" cy="935620"/>
    <xdr:pic>
      <xdr:nvPicPr>
        <xdr:cNvPr id="241" name="Image 43">
          <a:extLst>
            <a:ext uri="{FF2B5EF4-FFF2-40B4-BE49-F238E27FC236}">
              <a16:creationId xmlns:a16="http://schemas.microsoft.com/office/drawing/2014/main" id="{00000000-0008-0000-0100-0000F1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25406" y="91373453"/>
          <a:ext cx="951211" cy="935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180</xdr:row>
      <xdr:rowOff>79161</xdr:rowOff>
    </xdr:from>
    <xdr:ext cx="1000127" cy="985530"/>
    <xdr:pic>
      <xdr:nvPicPr>
        <xdr:cNvPr id="242" name="Image 44">
          <a:extLst>
            <a:ext uri="{FF2B5EF4-FFF2-40B4-BE49-F238E27FC236}">
              <a16:creationId xmlns:a16="http://schemas.microsoft.com/office/drawing/2014/main" id="{00000000-0008-0000-0100-0000F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048121" y="91347711"/>
          <a:ext cx="1000127" cy="985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180</xdr:row>
      <xdr:rowOff>484188</xdr:rowOff>
    </xdr:from>
    <xdr:ext cx="542049" cy="708735"/>
    <xdr:pic>
      <xdr:nvPicPr>
        <xdr:cNvPr id="243" name="Image 242">
          <a:extLst>
            <a:ext uri="{FF2B5EF4-FFF2-40B4-BE49-F238E27FC236}">
              <a16:creationId xmlns:a16="http://schemas.microsoft.com/office/drawing/2014/main" id="{00000000-0008-0000-0100-0000F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39032" y="91752738"/>
          <a:ext cx="542049" cy="708735"/>
        </a:xfrm>
        <a:prstGeom prst="rect">
          <a:avLst/>
        </a:prstGeom>
      </xdr:spPr>
    </xdr:pic>
    <xdr:clientData/>
  </xdr:oneCellAnchor>
  <xdr:oneCellAnchor>
    <xdr:from>
      <xdr:col>3</xdr:col>
      <xdr:colOff>2960694</xdr:colOff>
      <xdr:row>180</xdr:row>
      <xdr:rowOff>95250</xdr:rowOff>
    </xdr:from>
    <xdr:ext cx="508000" cy="371348"/>
    <xdr:pic>
      <xdr:nvPicPr>
        <xdr:cNvPr id="244" name="Image 243" descr="Afficher l’image source">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7399344" y="913638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180</xdr:row>
      <xdr:rowOff>71436</xdr:rowOff>
    </xdr:from>
    <xdr:to>
      <xdr:col>3</xdr:col>
      <xdr:colOff>2166935</xdr:colOff>
      <xdr:row>181</xdr:row>
      <xdr:rowOff>47632</xdr:rowOff>
    </xdr:to>
    <xdr:pic>
      <xdr:nvPicPr>
        <xdr:cNvPr id="245" name="Image 297">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9133998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180</xdr:row>
      <xdr:rowOff>676080</xdr:rowOff>
    </xdr:from>
    <xdr:ext cx="432395" cy="432395"/>
    <xdr:pic>
      <xdr:nvPicPr>
        <xdr:cNvPr id="246" name="Image 15">
          <a:extLst>
            <a:ext uri="{FF2B5EF4-FFF2-40B4-BE49-F238E27FC236}">
              <a16:creationId xmlns:a16="http://schemas.microsoft.com/office/drawing/2014/main" id="{00000000-0008-0000-0100-0000F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919446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180</xdr:row>
      <xdr:rowOff>523875</xdr:rowOff>
    </xdr:from>
    <xdr:ext cx="523874" cy="523875"/>
    <xdr:pic>
      <xdr:nvPicPr>
        <xdr:cNvPr id="247" name="Image 246" descr="Afficher l’image source">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9179242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180</xdr:row>
      <xdr:rowOff>106427</xdr:rowOff>
    </xdr:from>
    <xdr:ext cx="910900" cy="918838"/>
    <xdr:pic>
      <xdr:nvPicPr>
        <xdr:cNvPr id="248" name="Image 16">
          <a:extLst>
            <a:ext uri="{FF2B5EF4-FFF2-40B4-BE49-F238E27FC236}">
              <a16:creationId xmlns:a16="http://schemas.microsoft.com/office/drawing/2014/main" id="{00000000-0008-0000-0100-0000F8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41724" y="9137497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180</xdr:row>
      <xdr:rowOff>104903</xdr:rowOff>
    </xdr:from>
    <xdr:ext cx="951211" cy="935623"/>
    <xdr:pic>
      <xdr:nvPicPr>
        <xdr:cNvPr id="249" name="Image 43">
          <a:extLst>
            <a:ext uri="{FF2B5EF4-FFF2-40B4-BE49-F238E27FC236}">
              <a16:creationId xmlns:a16="http://schemas.microsoft.com/office/drawing/2014/main" id="{00000000-0008-0000-0100-0000F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25406" y="9137345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180</xdr:row>
      <xdr:rowOff>79161</xdr:rowOff>
    </xdr:from>
    <xdr:ext cx="1000127" cy="985533"/>
    <xdr:pic>
      <xdr:nvPicPr>
        <xdr:cNvPr id="250" name="Image 44">
          <a:extLst>
            <a:ext uri="{FF2B5EF4-FFF2-40B4-BE49-F238E27FC236}">
              <a16:creationId xmlns:a16="http://schemas.microsoft.com/office/drawing/2014/main" id="{00000000-0008-0000-0100-0000F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048121" y="9134771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180</xdr:row>
      <xdr:rowOff>71436</xdr:rowOff>
    </xdr:from>
    <xdr:to>
      <xdr:col>3</xdr:col>
      <xdr:colOff>2166935</xdr:colOff>
      <xdr:row>181</xdr:row>
      <xdr:rowOff>47632</xdr:rowOff>
    </xdr:to>
    <xdr:pic>
      <xdr:nvPicPr>
        <xdr:cNvPr id="251" name="Image 297">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9133998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180</xdr:row>
      <xdr:rowOff>676080</xdr:rowOff>
    </xdr:from>
    <xdr:ext cx="432395" cy="432395"/>
    <xdr:pic>
      <xdr:nvPicPr>
        <xdr:cNvPr id="252" name="Image 15">
          <a:extLst>
            <a:ext uri="{FF2B5EF4-FFF2-40B4-BE49-F238E27FC236}">
              <a16:creationId xmlns:a16="http://schemas.microsoft.com/office/drawing/2014/main" id="{00000000-0008-0000-0100-0000F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919446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180</xdr:row>
      <xdr:rowOff>523875</xdr:rowOff>
    </xdr:from>
    <xdr:ext cx="523874" cy="528637"/>
    <xdr:pic>
      <xdr:nvPicPr>
        <xdr:cNvPr id="253" name="Image 252" descr="Afficher l’image source">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917924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180</xdr:row>
      <xdr:rowOff>106427</xdr:rowOff>
    </xdr:from>
    <xdr:ext cx="910900" cy="923600"/>
    <xdr:pic>
      <xdr:nvPicPr>
        <xdr:cNvPr id="254" name="Image 16">
          <a:extLst>
            <a:ext uri="{FF2B5EF4-FFF2-40B4-BE49-F238E27FC236}">
              <a16:creationId xmlns:a16="http://schemas.microsoft.com/office/drawing/2014/main" id="{00000000-0008-0000-0100-0000F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41724" y="913749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180</xdr:row>
      <xdr:rowOff>104903</xdr:rowOff>
    </xdr:from>
    <xdr:ext cx="951211" cy="940385"/>
    <xdr:pic>
      <xdr:nvPicPr>
        <xdr:cNvPr id="255" name="Image 43">
          <a:extLst>
            <a:ext uri="{FF2B5EF4-FFF2-40B4-BE49-F238E27FC236}">
              <a16:creationId xmlns:a16="http://schemas.microsoft.com/office/drawing/2014/main" id="{00000000-0008-0000-0100-0000FF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25406" y="9137345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180</xdr:row>
      <xdr:rowOff>79161</xdr:rowOff>
    </xdr:from>
    <xdr:ext cx="1028702" cy="990295"/>
    <xdr:pic>
      <xdr:nvPicPr>
        <xdr:cNvPr id="256" name="Image 44">
          <a:extLst>
            <a:ext uri="{FF2B5EF4-FFF2-40B4-BE49-F238E27FC236}">
              <a16:creationId xmlns:a16="http://schemas.microsoft.com/office/drawing/2014/main" id="{00000000-0008-0000-0100-00000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048121" y="9134771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180</xdr:row>
      <xdr:rowOff>71436</xdr:rowOff>
    </xdr:from>
    <xdr:to>
      <xdr:col>3</xdr:col>
      <xdr:colOff>2166935</xdr:colOff>
      <xdr:row>181</xdr:row>
      <xdr:rowOff>47632</xdr:rowOff>
    </xdr:to>
    <xdr:pic>
      <xdr:nvPicPr>
        <xdr:cNvPr id="257" name="Image 297">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9133998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180</xdr:row>
      <xdr:rowOff>676080</xdr:rowOff>
    </xdr:from>
    <xdr:ext cx="432395" cy="432395"/>
    <xdr:pic>
      <xdr:nvPicPr>
        <xdr:cNvPr id="258" name="Image 15">
          <a:extLst>
            <a:ext uri="{FF2B5EF4-FFF2-40B4-BE49-F238E27FC236}">
              <a16:creationId xmlns:a16="http://schemas.microsoft.com/office/drawing/2014/main" id="{00000000-0008-0000-0100-00000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919446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180</xdr:row>
      <xdr:rowOff>523875</xdr:rowOff>
    </xdr:from>
    <xdr:ext cx="523874" cy="528637"/>
    <xdr:pic>
      <xdr:nvPicPr>
        <xdr:cNvPr id="259" name="Image 258" descr="Afficher l’image source">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917924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180</xdr:row>
      <xdr:rowOff>106427</xdr:rowOff>
    </xdr:from>
    <xdr:ext cx="910900" cy="923600"/>
    <xdr:pic>
      <xdr:nvPicPr>
        <xdr:cNvPr id="260" name="Image 16">
          <a:extLst>
            <a:ext uri="{FF2B5EF4-FFF2-40B4-BE49-F238E27FC236}">
              <a16:creationId xmlns:a16="http://schemas.microsoft.com/office/drawing/2014/main" id="{00000000-0008-0000-0100-000004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41724" y="913749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180</xdr:row>
      <xdr:rowOff>104903</xdr:rowOff>
    </xdr:from>
    <xdr:ext cx="951211" cy="940385"/>
    <xdr:pic>
      <xdr:nvPicPr>
        <xdr:cNvPr id="261" name="Image 43">
          <a:extLst>
            <a:ext uri="{FF2B5EF4-FFF2-40B4-BE49-F238E27FC236}">
              <a16:creationId xmlns:a16="http://schemas.microsoft.com/office/drawing/2014/main" id="{00000000-0008-0000-0100-00000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25406" y="9137345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180</xdr:row>
      <xdr:rowOff>79161</xdr:rowOff>
    </xdr:from>
    <xdr:ext cx="1028702" cy="990295"/>
    <xdr:pic>
      <xdr:nvPicPr>
        <xdr:cNvPr id="262" name="Image 44">
          <a:extLst>
            <a:ext uri="{FF2B5EF4-FFF2-40B4-BE49-F238E27FC236}">
              <a16:creationId xmlns:a16="http://schemas.microsoft.com/office/drawing/2014/main" id="{00000000-0008-0000-0100-00000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048121" y="9134771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180</xdr:row>
      <xdr:rowOff>71436</xdr:rowOff>
    </xdr:from>
    <xdr:to>
      <xdr:col>3</xdr:col>
      <xdr:colOff>2166935</xdr:colOff>
      <xdr:row>181</xdr:row>
      <xdr:rowOff>47632</xdr:rowOff>
    </xdr:to>
    <xdr:pic>
      <xdr:nvPicPr>
        <xdr:cNvPr id="263" name="Image 297">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9133998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xdr:row>
      <xdr:rowOff>0</xdr:rowOff>
    </xdr:from>
    <xdr:to>
      <xdr:col>1</xdr:col>
      <xdr:colOff>557924</xdr:colOff>
      <xdr:row>5</xdr:row>
      <xdr:rowOff>700800</xdr:rowOff>
    </xdr:to>
    <xdr:pic>
      <xdr:nvPicPr>
        <xdr:cNvPr id="264" name="Image 263">
          <a:extLst>
            <a:ext uri="{FF2B5EF4-FFF2-40B4-BE49-F238E27FC236}">
              <a16:creationId xmlns:a16="http://schemas.microsoft.com/office/drawing/2014/main" id="{00000000-0008-0000-0100-000008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0" y="2362200"/>
          <a:ext cx="557924" cy="700800"/>
        </a:xfrm>
        <a:prstGeom prst="rect">
          <a:avLst/>
        </a:prstGeom>
      </xdr:spPr>
    </xdr:pic>
    <xdr:clientData/>
  </xdr:twoCellAnchor>
  <xdr:twoCellAnchor editAs="oneCell">
    <xdr:from>
      <xdr:col>5</xdr:col>
      <xdr:colOff>55563</xdr:colOff>
      <xdr:row>4</xdr:row>
      <xdr:rowOff>317500</xdr:rowOff>
    </xdr:from>
    <xdr:to>
      <xdr:col>5</xdr:col>
      <xdr:colOff>613487</xdr:colOff>
      <xdr:row>5</xdr:row>
      <xdr:rowOff>661113</xdr:rowOff>
    </xdr:to>
    <xdr:pic>
      <xdr:nvPicPr>
        <xdr:cNvPr id="266" name="Image 265">
          <a:extLst>
            <a:ext uri="{FF2B5EF4-FFF2-40B4-BE49-F238E27FC236}">
              <a16:creationId xmlns:a16="http://schemas.microsoft.com/office/drawing/2014/main" id="{00000000-0008-0000-0100-00000A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70863" y="2317750"/>
          <a:ext cx="557924" cy="705563"/>
        </a:xfrm>
        <a:prstGeom prst="rect">
          <a:avLst/>
        </a:prstGeom>
      </xdr:spPr>
    </xdr:pic>
    <xdr:clientData/>
  </xdr:twoCellAnchor>
  <xdr:twoCellAnchor editAs="oneCell">
    <xdr:from>
      <xdr:col>5</xdr:col>
      <xdr:colOff>0</xdr:colOff>
      <xdr:row>8</xdr:row>
      <xdr:rowOff>0</xdr:rowOff>
    </xdr:from>
    <xdr:to>
      <xdr:col>5</xdr:col>
      <xdr:colOff>557924</xdr:colOff>
      <xdr:row>8</xdr:row>
      <xdr:rowOff>700800</xdr:rowOff>
    </xdr:to>
    <xdr:pic>
      <xdr:nvPicPr>
        <xdr:cNvPr id="267" name="Image 266">
          <a:extLst>
            <a:ext uri="{FF2B5EF4-FFF2-40B4-BE49-F238E27FC236}">
              <a16:creationId xmlns:a16="http://schemas.microsoft.com/office/drawing/2014/main" id="{00000000-0008-0000-0100-00000B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4305300"/>
          <a:ext cx="557924" cy="700800"/>
        </a:xfrm>
        <a:prstGeom prst="rect">
          <a:avLst/>
        </a:prstGeom>
      </xdr:spPr>
    </xdr:pic>
    <xdr:clientData/>
  </xdr:twoCellAnchor>
  <xdr:twoCellAnchor editAs="oneCell">
    <xdr:from>
      <xdr:col>7</xdr:col>
      <xdr:colOff>0</xdr:colOff>
      <xdr:row>8</xdr:row>
      <xdr:rowOff>0</xdr:rowOff>
    </xdr:from>
    <xdr:to>
      <xdr:col>7</xdr:col>
      <xdr:colOff>557924</xdr:colOff>
      <xdr:row>8</xdr:row>
      <xdr:rowOff>700800</xdr:rowOff>
    </xdr:to>
    <xdr:pic>
      <xdr:nvPicPr>
        <xdr:cNvPr id="268" name="Image 267">
          <a:extLst>
            <a:ext uri="{FF2B5EF4-FFF2-40B4-BE49-F238E27FC236}">
              <a16:creationId xmlns:a16="http://schemas.microsoft.com/office/drawing/2014/main" id="{00000000-0008-0000-0100-00000C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791950" y="4305300"/>
          <a:ext cx="557924" cy="700800"/>
        </a:xfrm>
        <a:prstGeom prst="rect">
          <a:avLst/>
        </a:prstGeom>
      </xdr:spPr>
    </xdr:pic>
    <xdr:clientData/>
  </xdr:twoCellAnchor>
  <xdr:twoCellAnchor editAs="oneCell">
    <xdr:from>
      <xdr:col>7</xdr:col>
      <xdr:colOff>0</xdr:colOff>
      <xdr:row>5</xdr:row>
      <xdr:rowOff>0</xdr:rowOff>
    </xdr:from>
    <xdr:to>
      <xdr:col>7</xdr:col>
      <xdr:colOff>557924</xdr:colOff>
      <xdr:row>5</xdr:row>
      <xdr:rowOff>700800</xdr:rowOff>
    </xdr:to>
    <xdr:pic>
      <xdr:nvPicPr>
        <xdr:cNvPr id="269" name="Image 268">
          <a:extLst>
            <a:ext uri="{FF2B5EF4-FFF2-40B4-BE49-F238E27FC236}">
              <a16:creationId xmlns:a16="http://schemas.microsoft.com/office/drawing/2014/main" id="{00000000-0008-0000-0100-00000D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791950" y="2362200"/>
          <a:ext cx="557924" cy="700800"/>
        </a:xfrm>
        <a:prstGeom prst="rect">
          <a:avLst/>
        </a:prstGeom>
      </xdr:spPr>
    </xdr:pic>
    <xdr:clientData/>
  </xdr:twoCellAnchor>
  <xdr:twoCellAnchor editAs="oneCell">
    <xdr:from>
      <xdr:col>9</xdr:col>
      <xdr:colOff>31750</xdr:colOff>
      <xdr:row>5</xdr:row>
      <xdr:rowOff>222250</xdr:rowOff>
    </xdr:from>
    <xdr:to>
      <xdr:col>9</xdr:col>
      <xdr:colOff>589674</xdr:colOff>
      <xdr:row>5</xdr:row>
      <xdr:rowOff>923050</xdr:rowOff>
    </xdr:to>
    <xdr:pic>
      <xdr:nvPicPr>
        <xdr:cNvPr id="270" name="Image 269">
          <a:extLst>
            <a:ext uri="{FF2B5EF4-FFF2-40B4-BE49-F238E27FC236}">
              <a16:creationId xmlns:a16="http://schemas.microsoft.com/office/drawing/2014/main" id="{00000000-0008-0000-0100-00000E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500350" y="2584450"/>
          <a:ext cx="557924" cy="700800"/>
        </a:xfrm>
        <a:prstGeom prst="rect">
          <a:avLst/>
        </a:prstGeom>
      </xdr:spPr>
    </xdr:pic>
    <xdr:clientData/>
  </xdr:twoCellAnchor>
  <xdr:twoCellAnchor editAs="oneCell">
    <xdr:from>
      <xdr:col>9</xdr:col>
      <xdr:colOff>0</xdr:colOff>
      <xdr:row>8</xdr:row>
      <xdr:rowOff>0</xdr:rowOff>
    </xdr:from>
    <xdr:to>
      <xdr:col>9</xdr:col>
      <xdr:colOff>557924</xdr:colOff>
      <xdr:row>8</xdr:row>
      <xdr:rowOff>700800</xdr:rowOff>
    </xdr:to>
    <xdr:pic>
      <xdr:nvPicPr>
        <xdr:cNvPr id="271" name="Image 270">
          <a:extLst>
            <a:ext uri="{FF2B5EF4-FFF2-40B4-BE49-F238E27FC236}">
              <a16:creationId xmlns:a16="http://schemas.microsoft.com/office/drawing/2014/main" id="{00000000-0008-0000-0100-00000F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468600" y="4305300"/>
          <a:ext cx="557924" cy="700800"/>
        </a:xfrm>
        <a:prstGeom prst="rect">
          <a:avLst/>
        </a:prstGeom>
      </xdr:spPr>
    </xdr:pic>
    <xdr:clientData/>
  </xdr:twoCellAnchor>
  <xdr:oneCellAnchor>
    <xdr:from>
      <xdr:col>9</xdr:col>
      <xdr:colOff>2857500</xdr:colOff>
      <xdr:row>5</xdr:row>
      <xdr:rowOff>317499</xdr:rowOff>
    </xdr:from>
    <xdr:ext cx="508000" cy="396875"/>
    <xdr:pic>
      <xdr:nvPicPr>
        <xdr:cNvPr id="272" name="BIOE" descr="Logo AB Européen">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326100" y="2679699"/>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254000</xdr:colOff>
      <xdr:row>5</xdr:row>
      <xdr:rowOff>793750</xdr:rowOff>
    </xdr:from>
    <xdr:ext cx="508000" cy="396875"/>
    <xdr:pic>
      <xdr:nvPicPr>
        <xdr:cNvPr id="273" name="BIOE" descr="Logo AB Européen">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016000" y="3155950"/>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2857500</xdr:colOff>
      <xdr:row>11</xdr:row>
      <xdr:rowOff>444500</xdr:rowOff>
    </xdr:from>
    <xdr:ext cx="508000" cy="396875"/>
    <xdr:pic>
      <xdr:nvPicPr>
        <xdr:cNvPr id="274" name="BIOE" descr="Logo AB Européen">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649450" y="6569075"/>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222250</xdr:colOff>
      <xdr:row>14</xdr:row>
      <xdr:rowOff>190500</xdr:rowOff>
    </xdr:from>
    <xdr:ext cx="508000" cy="396875"/>
    <xdr:pic>
      <xdr:nvPicPr>
        <xdr:cNvPr id="275" name="BIOE" descr="Logo AB Européen">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37550" y="8258175"/>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603250</xdr:colOff>
      <xdr:row>6</xdr:row>
      <xdr:rowOff>381000</xdr:rowOff>
    </xdr:from>
    <xdr:to>
      <xdr:col>1</xdr:col>
      <xdr:colOff>694764</xdr:colOff>
      <xdr:row>8</xdr:row>
      <xdr:rowOff>573861</xdr:rowOff>
    </xdr:to>
    <xdr:pic>
      <xdr:nvPicPr>
        <xdr:cNvPr id="276" name="Image 275">
          <a:extLst>
            <a:ext uri="{FF2B5EF4-FFF2-40B4-BE49-F238E27FC236}">
              <a16:creationId xmlns:a16="http://schemas.microsoft.com/office/drawing/2014/main" id="{00000000-0008-0000-0100-000014010000}"/>
            </a:ext>
          </a:extLst>
        </xdr:cNvPr>
        <xdr:cNvPicPr>
          <a:picLocks noChangeAspect="1"/>
        </xdr:cNvPicPr>
      </xdr:nvPicPr>
      <xdr:blipFill>
        <a:blip xmlns:r="http://schemas.openxmlformats.org/officeDocument/2006/relationships" r:embed="rId20"/>
        <a:stretch>
          <a:fillRect/>
        </a:stretch>
      </xdr:blipFill>
      <xdr:spPr>
        <a:xfrm>
          <a:off x="603250" y="4010025"/>
          <a:ext cx="853514" cy="869136"/>
        </a:xfrm>
        <a:prstGeom prst="rect">
          <a:avLst/>
        </a:prstGeom>
      </xdr:spPr>
    </xdr:pic>
    <xdr:clientData/>
  </xdr:twoCellAnchor>
  <xdr:twoCellAnchor editAs="oneCell">
    <xdr:from>
      <xdr:col>9</xdr:col>
      <xdr:colOff>920750</xdr:colOff>
      <xdr:row>31</xdr:row>
      <xdr:rowOff>952499</xdr:rowOff>
    </xdr:from>
    <xdr:to>
      <xdr:col>9</xdr:col>
      <xdr:colOff>2580724</xdr:colOff>
      <xdr:row>34</xdr:row>
      <xdr:rowOff>254000</xdr:rowOff>
    </xdr:to>
    <xdr:pic>
      <xdr:nvPicPr>
        <xdr:cNvPr id="277" name="Image 276" descr="Logo de l'Afrique Image Vectorielle Stock - Alamy">
          <a:extLst>
            <a:ext uri="{FF2B5EF4-FFF2-40B4-BE49-F238E27FC236}">
              <a16:creationId xmlns:a16="http://schemas.microsoft.com/office/drawing/2014/main" id="{00000000-0008-0000-0100-000015010000}"/>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28177" t="29082" r="24436" b="29112"/>
        <a:stretch/>
      </xdr:blipFill>
      <xdr:spPr bwMode="auto">
        <a:xfrm>
          <a:off x="16389350" y="20316824"/>
          <a:ext cx="1659974" cy="1244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2889250</xdr:colOff>
      <xdr:row>28</xdr:row>
      <xdr:rowOff>738188</xdr:rowOff>
    </xdr:from>
    <xdr:to>
      <xdr:col>1</xdr:col>
      <xdr:colOff>3447174</xdr:colOff>
      <xdr:row>29</xdr:row>
      <xdr:rowOff>168988</xdr:rowOff>
    </xdr:to>
    <xdr:pic>
      <xdr:nvPicPr>
        <xdr:cNvPr id="278" name="Image 277">
          <a:extLst>
            <a:ext uri="{FF2B5EF4-FFF2-40B4-BE49-F238E27FC236}">
              <a16:creationId xmlns:a16="http://schemas.microsoft.com/office/drawing/2014/main" id="{00000000-0008-0000-0100-000016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651250" y="18283238"/>
          <a:ext cx="557924" cy="697625"/>
        </a:xfrm>
        <a:prstGeom prst="rect">
          <a:avLst/>
        </a:prstGeom>
      </xdr:spPr>
    </xdr:pic>
    <xdr:clientData/>
  </xdr:twoCellAnchor>
  <xdr:twoCellAnchor editAs="oneCell">
    <xdr:from>
      <xdr:col>5</xdr:col>
      <xdr:colOff>0</xdr:colOff>
      <xdr:row>31</xdr:row>
      <xdr:rowOff>0</xdr:rowOff>
    </xdr:from>
    <xdr:to>
      <xdr:col>5</xdr:col>
      <xdr:colOff>557924</xdr:colOff>
      <xdr:row>31</xdr:row>
      <xdr:rowOff>700800</xdr:rowOff>
    </xdr:to>
    <xdr:pic>
      <xdr:nvPicPr>
        <xdr:cNvPr id="279" name="Image 278">
          <a:extLst>
            <a:ext uri="{FF2B5EF4-FFF2-40B4-BE49-F238E27FC236}">
              <a16:creationId xmlns:a16="http://schemas.microsoft.com/office/drawing/2014/main" id="{00000000-0008-0000-0100-000017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19364325"/>
          <a:ext cx="557924" cy="700800"/>
        </a:xfrm>
        <a:prstGeom prst="rect">
          <a:avLst/>
        </a:prstGeom>
      </xdr:spPr>
    </xdr:pic>
    <xdr:clientData/>
  </xdr:twoCellAnchor>
  <xdr:twoCellAnchor editAs="oneCell">
    <xdr:from>
      <xdr:col>5</xdr:col>
      <xdr:colOff>0</xdr:colOff>
      <xdr:row>28</xdr:row>
      <xdr:rowOff>0</xdr:rowOff>
    </xdr:from>
    <xdr:to>
      <xdr:col>5</xdr:col>
      <xdr:colOff>557924</xdr:colOff>
      <xdr:row>28</xdr:row>
      <xdr:rowOff>700800</xdr:rowOff>
    </xdr:to>
    <xdr:pic>
      <xdr:nvPicPr>
        <xdr:cNvPr id="280" name="Image 279">
          <a:extLst>
            <a:ext uri="{FF2B5EF4-FFF2-40B4-BE49-F238E27FC236}">
              <a16:creationId xmlns:a16="http://schemas.microsoft.com/office/drawing/2014/main" id="{00000000-0008-0000-0100-000018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17545050"/>
          <a:ext cx="557924" cy="700800"/>
        </a:xfrm>
        <a:prstGeom prst="rect">
          <a:avLst/>
        </a:prstGeom>
      </xdr:spPr>
    </xdr:pic>
    <xdr:clientData/>
  </xdr:twoCellAnchor>
  <xdr:twoCellAnchor editAs="oneCell">
    <xdr:from>
      <xdr:col>6</xdr:col>
      <xdr:colOff>111125</xdr:colOff>
      <xdr:row>28</xdr:row>
      <xdr:rowOff>31750</xdr:rowOff>
    </xdr:from>
    <xdr:to>
      <xdr:col>7</xdr:col>
      <xdr:colOff>478549</xdr:colOff>
      <xdr:row>28</xdr:row>
      <xdr:rowOff>732550</xdr:rowOff>
    </xdr:to>
    <xdr:pic>
      <xdr:nvPicPr>
        <xdr:cNvPr id="281" name="Image 280">
          <a:extLst>
            <a:ext uri="{FF2B5EF4-FFF2-40B4-BE49-F238E27FC236}">
              <a16:creationId xmlns:a16="http://schemas.microsoft.com/office/drawing/2014/main" id="{00000000-0008-0000-0100-000019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712575" y="17576800"/>
          <a:ext cx="557924" cy="700800"/>
        </a:xfrm>
        <a:prstGeom prst="rect">
          <a:avLst/>
        </a:prstGeom>
      </xdr:spPr>
    </xdr:pic>
    <xdr:clientData/>
  </xdr:twoCellAnchor>
  <xdr:twoCellAnchor editAs="oneCell">
    <xdr:from>
      <xdr:col>7</xdr:col>
      <xdr:colOff>158750</xdr:colOff>
      <xdr:row>25</xdr:row>
      <xdr:rowOff>825500</xdr:rowOff>
    </xdr:from>
    <xdr:to>
      <xdr:col>7</xdr:col>
      <xdr:colOff>716674</xdr:colOff>
      <xdr:row>26</xdr:row>
      <xdr:rowOff>256300</xdr:rowOff>
    </xdr:to>
    <xdr:pic>
      <xdr:nvPicPr>
        <xdr:cNvPr id="282" name="Image 281">
          <a:extLst>
            <a:ext uri="{FF2B5EF4-FFF2-40B4-BE49-F238E27FC236}">
              <a16:creationId xmlns:a16="http://schemas.microsoft.com/office/drawing/2014/main" id="{00000000-0008-0000-0100-00001A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950700" y="16427450"/>
          <a:ext cx="557924" cy="697625"/>
        </a:xfrm>
        <a:prstGeom prst="rect">
          <a:avLst/>
        </a:prstGeom>
      </xdr:spPr>
    </xdr:pic>
    <xdr:clientData/>
  </xdr:twoCellAnchor>
  <xdr:twoCellAnchor editAs="oneCell">
    <xdr:from>
      <xdr:col>9</xdr:col>
      <xdr:colOff>0</xdr:colOff>
      <xdr:row>25</xdr:row>
      <xdr:rowOff>0</xdr:rowOff>
    </xdr:from>
    <xdr:to>
      <xdr:col>9</xdr:col>
      <xdr:colOff>557924</xdr:colOff>
      <xdr:row>25</xdr:row>
      <xdr:rowOff>700800</xdr:rowOff>
    </xdr:to>
    <xdr:pic>
      <xdr:nvPicPr>
        <xdr:cNvPr id="283" name="Image 282">
          <a:extLst>
            <a:ext uri="{FF2B5EF4-FFF2-40B4-BE49-F238E27FC236}">
              <a16:creationId xmlns:a16="http://schemas.microsoft.com/office/drawing/2014/main" id="{00000000-0008-0000-0100-00001B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468600" y="15601950"/>
          <a:ext cx="557924" cy="700800"/>
        </a:xfrm>
        <a:prstGeom prst="rect">
          <a:avLst/>
        </a:prstGeom>
      </xdr:spPr>
    </xdr:pic>
    <xdr:clientData/>
  </xdr:twoCellAnchor>
  <xdr:twoCellAnchor editAs="oneCell">
    <xdr:from>
      <xdr:col>9</xdr:col>
      <xdr:colOff>0</xdr:colOff>
      <xdr:row>28</xdr:row>
      <xdr:rowOff>127000</xdr:rowOff>
    </xdr:from>
    <xdr:to>
      <xdr:col>9</xdr:col>
      <xdr:colOff>557924</xdr:colOff>
      <xdr:row>28</xdr:row>
      <xdr:rowOff>827800</xdr:rowOff>
    </xdr:to>
    <xdr:pic>
      <xdr:nvPicPr>
        <xdr:cNvPr id="284" name="Image 283">
          <a:extLst>
            <a:ext uri="{FF2B5EF4-FFF2-40B4-BE49-F238E27FC236}">
              <a16:creationId xmlns:a16="http://schemas.microsoft.com/office/drawing/2014/main" id="{00000000-0008-0000-0100-00001C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468600" y="17672050"/>
          <a:ext cx="557924" cy="700800"/>
        </a:xfrm>
        <a:prstGeom prst="rect">
          <a:avLst/>
        </a:prstGeom>
      </xdr:spPr>
    </xdr:pic>
    <xdr:clientData/>
  </xdr:twoCellAnchor>
  <xdr:twoCellAnchor editAs="oneCell">
    <xdr:from>
      <xdr:col>9</xdr:col>
      <xdr:colOff>381000</xdr:colOff>
      <xdr:row>31</xdr:row>
      <xdr:rowOff>222250</xdr:rowOff>
    </xdr:from>
    <xdr:to>
      <xdr:col>9</xdr:col>
      <xdr:colOff>938924</xdr:colOff>
      <xdr:row>31</xdr:row>
      <xdr:rowOff>923050</xdr:rowOff>
    </xdr:to>
    <xdr:pic>
      <xdr:nvPicPr>
        <xdr:cNvPr id="285" name="Image 284">
          <a:extLst>
            <a:ext uri="{FF2B5EF4-FFF2-40B4-BE49-F238E27FC236}">
              <a16:creationId xmlns:a16="http://schemas.microsoft.com/office/drawing/2014/main" id="{00000000-0008-0000-0100-00001D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849600" y="19586575"/>
          <a:ext cx="557924" cy="700800"/>
        </a:xfrm>
        <a:prstGeom prst="rect">
          <a:avLst/>
        </a:prstGeom>
      </xdr:spPr>
    </xdr:pic>
    <xdr:clientData/>
  </xdr:twoCellAnchor>
  <xdr:oneCellAnchor>
    <xdr:from>
      <xdr:col>9</xdr:col>
      <xdr:colOff>2635250</xdr:colOff>
      <xdr:row>31</xdr:row>
      <xdr:rowOff>285750</xdr:rowOff>
    </xdr:from>
    <xdr:ext cx="508000" cy="396875"/>
    <xdr:pic>
      <xdr:nvPicPr>
        <xdr:cNvPr id="286" name="BIOE" descr="Logo AB Européen">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103850" y="19650075"/>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63500</xdr:colOff>
      <xdr:row>28</xdr:row>
      <xdr:rowOff>762000</xdr:rowOff>
    </xdr:from>
    <xdr:ext cx="508000" cy="396875"/>
    <xdr:pic>
      <xdr:nvPicPr>
        <xdr:cNvPr id="288" name="BIOE" descr="Logo AB Européen">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1855450" y="18307050"/>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34</xdr:row>
      <xdr:rowOff>0</xdr:rowOff>
    </xdr:from>
    <xdr:ext cx="508000" cy="396875"/>
    <xdr:pic>
      <xdr:nvPicPr>
        <xdr:cNvPr id="289" name="BIOE" descr="Logo AB Européen">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438650" y="21307425"/>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2635250</xdr:colOff>
      <xdr:row>20</xdr:row>
      <xdr:rowOff>285750</xdr:rowOff>
    </xdr:from>
    <xdr:to>
      <xdr:col>9</xdr:col>
      <xdr:colOff>841375</xdr:colOff>
      <xdr:row>24</xdr:row>
      <xdr:rowOff>157170</xdr:rowOff>
    </xdr:to>
    <xdr:pic>
      <xdr:nvPicPr>
        <xdr:cNvPr id="290" name="Image 289" descr="Countries by Continent :: African Countries - Nations Online Project">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4427200" y="13525500"/>
          <a:ext cx="1882775" cy="1871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2857500</xdr:colOff>
      <xdr:row>45</xdr:row>
      <xdr:rowOff>222250</xdr:rowOff>
    </xdr:from>
    <xdr:to>
      <xdr:col>3</xdr:col>
      <xdr:colOff>3415424</xdr:colOff>
      <xdr:row>45</xdr:row>
      <xdr:rowOff>923050</xdr:rowOff>
    </xdr:to>
    <xdr:pic>
      <xdr:nvPicPr>
        <xdr:cNvPr id="291" name="Image 290">
          <a:extLst>
            <a:ext uri="{FF2B5EF4-FFF2-40B4-BE49-F238E27FC236}">
              <a16:creationId xmlns:a16="http://schemas.microsoft.com/office/drawing/2014/main" id="{00000000-0008-0000-0100-000023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296150" y="29063950"/>
          <a:ext cx="557924" cy="700800"/>
        </a:xfrm>
        <a:prstGeom prst="rect">
          <a:avLst/>
        </a:prstGeom>
      </xdr:spPr>
    </xdr:pic>
    <xdr:clientData/>
  </xdr:twoCellAnchor>
  <xdr:twoCellAnchor editAs="oneCell">
    <xdr:from>
      <xdr:col>7</xdr:col>
      <xdr:colOff>127000</xdr:colOff>
      <xdr:row>45</xdr:row>
      <xdr:rowOff>63500</xdr:rowOff>
    </xdr:from>
    <xdr:to>
      <xdr:col>7</xdr:col>
      <xdr:colOff>684924</xdr:colOff>
      <xdr:row>45</xdr:row>
      <xdr:rowOff>764300</xdr:rowOff>
    </xdr:to>
    <xdr:pic>
      <xdr:nvPicPr>
        <xdr:cNvPr id="292" name="Image 291">
          <a:extLst>
            <a:ext uri="{FF2B5EF4-FFF2-40B4-BE49-F238E27FC236}">
              <a16:creationId xmlns:a16="http://schemas.microsoft.com/office/drawing/2014/main" id="{00000000-0008-0000-0100-000024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918950" y="28905200"/>
          <a:ext cx="557924" cy="700800"/>
        </a:xfrm>
        <a:prstGeom prst="rect">
          <a:avLst/>
        </a:prstGeom>
      </xdr:spPr>
    </xdr:pic>
    <xdr:clientData/>
  </xdr:twoCellAnchor>
  <xdr:twoCellAnchor editAs="oneCell">
    <xdr:from>
      <xdr:col>7</xdr:col>
      <xdr:colOff>222250</xdr:colOff>
      <xdr:row>48</xdr:row>
      <xdr:rowOff>508000</xdr:rowOff>
    </xdr:from>
    <xdr:to>
      <xdr:col>7</xdr:col>
      <xdr:colOff>780174</xdr:colOff>
      <xdr:row>48</xdr:row>
      <xdr:rowOff>1208800</xdr:rowOff>
    </xdr:to>
    <xdr:pic>
      <xdr:nvPicPr>
        <xdr:cNvPr id="293" name="Image 292">
          <a:extLst>
            <a:ext uri="{FF2B5EF4-FFF2-40B4-BE49-F238E27FC236}">
              <a16:creationId xmlns:a16="http://schemas.microsoft.com/office/drawing/2014/main" id="{00000000-0008-0000-0100-000025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014200" y="31292800"/>
          <a:ext cx="557924" cy="700800"/>
        </a:xfrm>
        <a:prstGeom prst="rect">
          <a:avLst/>
        </a:prstGeom>
      </xdr:spPr>
    </xdr:pic>
    <xdr:clientData/>
  </xdr:twoCellAnchor>
  <xdr:twoCellAnchor editAs="oneCell">
    <xdr:from>
      <xdr:col>9</xdr:col>
      <xdr:colOff>0</xdr:colOff>
      <xdr:row>51</xdr:row>
      <xdr:rowOff>0</xdr:rowOff>
    </xdr:from>
    <xdr:to>
      <xdr:col>9</xdr:col>
      <xdr:colOff>557924</xdr:colOff>
      <xdr:row>51</xdr:row>
      <xdr:rowOff>700800</xdr:rowOff>
    </xdr:to>
    <xdr:pic>
      <xdr:nvPicPr>
        <xdr:cNvPr id="294" name="Image 293">
          <a:extLst>
            <a:ext uri="{FF2B5EF4-FFF2-40B4-BE49-F238E27FC236}">
              <a16:creationId xmlns:a16="http://schemas.microsoft.com/office/drawing/2014/main" id="{00000000-0008-0000-0100-000026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468600" y="32604075"/>
          <a:ext cx="557924" cy="700800"/>
        </a:xfrm>
        <a:prstGeom prst="rect">
          <a:avLst/>
        </a:prstGeom>
      </xdr:spPr>
    </xdr:pic>
    <xdr:clientData/>
  </xdr:twoCellAnchor>
  <xdr:twoCellAnchor editAs="oneCell">
    <xdr:from>
      <xdr:col>5</xdr:col>
      <xdr:colOff>190500</xdr:colOff>
      <xdr:row>48</xdr:row>
      <xdr:rowOff>508000</xdr:rowOff>
    </xdr:from>
    <xdr:to>
      <xdr:col>5</xdr:col>
      <xdr:colOff>748424</xdr:colOff>
      <xdr:row>48</xdr:row>
      <xdr:rowOff>1208800</xdr:rowOff>
    </xdr:to>
    <xdr:pic>
      <xdr:nvPicPr>
        <xdr:cNvPr id="295" name="Image 294">
          <a:extLst>
            <a:ext uri="{FF2B5EF4-FFF2-40B4-BE49-F238E27FC236}">
              <a16:creationId xmlns:a16="http://schemas.microsoft.com/office/drawing/2014/main" id="{00000000-0008-0000-0100-000027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305800" y="31292800"/>
          <a:ext cx="557924" cy="700800"/>
        </a:xfrm>
        <a:prstGeom prst="rect">
          <a:avLst/>
        </a:prstGeom>
      </xdr:spPr>
    </xdr:pic>
    <xdr:clientData/>
  </xdr:twoCellAnchor>
  <xdr:twoCellAnchor editAs="oneCell">
    <xdr:from>
      <xdr:col>3</xdr:col>
      <xdr:colOff>317500</xdr:colOff>
      <xdr:row>51</xdr:row>
      <xdr:rowOff>603250</xdr:rowOff>
    </xdr:from>
    <xdr:to>
      <xdr:col>3</xdr:col>
      <xdr:colOff>875424</xdr:colOff>
      <xdr:row>52</xdr:row>
      <xdr:rowOff>34050</xdr:rowOff>
    </xdr:to>
    <xdr:pic>
      <xdr:nvPicPr>
        <xdr:cNvPr id="296" name="Image 295">
          <a:extLst>
            <a:ext uri="{FF2B5EF4-FFF2-40B4-BE49-F238E27FC236}">
              <a16:creationId xmlns:a16="http://schemas.microsoft.com/office/drawing/2014/main" id="{00000000-0008-0000-0100-000028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756150" y="33207325"/>
          <a:ext cx="557924" cy="697625"/>
        </a:xfrm>
        <a:prstGeom prst="rect">
          <a:avLst/>
        </a:prstGeom>
      </xdr:spPr>
    </xdr:pic>
    <xdr:clientData/>
  </xdr:twoCellAnchor>
  <xdr:twoCellAnchor editAs="oneCell">
    <xdr:from>
      <xdr:col>1</xdr:col>
      <xdr:colOff>381000</xdr:colOff>
      <xdr:row>48</xdr:row>
      <xdr:rowOff>571500</xdr:rowOff>
    </xdr:from>
    <xdr:to>
      <xdr:col>1</xdr:col>
      <xdr:colOff>938924</xdr:colOff>
      <xdr:row>49</xdr:row>
      <xdr:rowOff>2300</xdr:rowOff>
    </xdr:to>
    <xdr:pic>
      <xdr:nvPicPr>
        <xdr:cNvPr id="297" name="Image 296">
          <a:extLst>
            <a:ext uri="{FF2B5EF4-FFF2-40B4-BE49-F238E27FC236}">
              <a16:creationId xmlns:a16="http://schemas.microsoft.com/office/drawing/2014/main" id="{00000000-0008-0000-0100-000029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43000" y="31356300"/>
          <a:ext cx="557924" cy="697625"/>
        </a:xfrm>
        <a:prstGeom prst="rect">
          <a:avLst/>
        </a:prstGeom>
      </xdr:spPr>
    </xdr:pic>
    <xdr:clientData/>
  </xdr:twoCellAnchor>
  <xdr:twoCellAnchor editAs="oneCell">
    <xdr:from>
      <xdr:col>1</xdr:col>
      <xdr:colOff>63500</xdr:colOff>
      <xdr:row>45</xdr:row>
      <xdr:rowOff>381000</xdr:rowOff>
    </xdr:from>
    <xdr:to>
      <xdr:col>1</xdr:col>
      <xdr:colOff>621424</xdr:colOff>
      <xdr:row>45</xdr:row>
      <xdr:rowOff>1081800</xdr:rowOff>
    </xdr:to>
    <xdr:pic>
      <xdr:nvPicPr>
        <xdr:cNvPr id="298" name="Image 297">
          <a:extLst>
            <a:ext uri="{FF2B5EF4-FFF2-40B4-BE49-F238E27FC236}">
              <a16:creationId xmlns:a16="http://schemas.microsoft.com/office/drawing/2014/main" id="{00000000-0008-0000-0100-00002A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25500" y="29222700"/>
          <a:ext cx="557924" cy="700800"/>
        </a:xfrm>
        <a:prstGeom prst="rect">
          <a:avLst/>
        </a:prstGeom>
      </xdr:spPr>
    </xdr:pic>
    <xdr:clientData/>
  </xdr:twoCellAnchor>
  <xdr:twoCellAnchor editAs="oneCell">
    <xdr:from>
      <xdr:col>7</xdr:col>
      <xdr:colOff>0</xdr:colOff>
      <xdr:row>51</xdr:row>
      <xdr:rowOff>0</xdr:rowOff>
    </xdr:from>
    <xdr:to>
      <xdr:col>7</xdr:col>
      <xdr:colOff>557924</xdr:colOff>
      <xdr:row>51</xdr:row>
      <xdr:rowOff>700800</xdr:rowOff>
    </xdr:to>
    <xdr:pic>
      <xdr:nvPicPr>
        <xdr:cNvPr id="299" name="Image 298">
          <a:extLst>
            <a:ext uri="{FF2B5EF4-FFF2-40B4-BE49-F238E27FC236}">
              <a16:creationId xmlns:a16="http://schemas.microsoft.com/office/drawing/2014/main" id="{00000000-0008-0000-0100-00002B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791950" y="32604075"/>
          <a:ext cx="557924" cy="700800"/>
        </a:xfrm>
        <a:prstGeom prst="rect">
          <a:avLst/>
        </a:prstGeom>
      </xdr:spPr>
    </xdr:pic>
    <xdr:clientData/>
  </xdr:twoCellAnchor>
  <xdr:oneCellAnchor>
    <xdr:from>
      <xdr:col>1</xdr:col>
      <xdr:colOff>2762250</xdr:colOff>
      <xdr:row>45</xdr:row>
      <xdr:rowOff>222250</xdr:rowOff>
    </xdr:from>
    <xdr:ext cx="508000" cy="396875"/>
    <xdr:pic>
      <xdr:nvPicPr>
        <xdr:cNvPr id="300" name="BIOE" descr="Logo AB Européen">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3524250" y="29063950"/>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317500</xdr:colOff>
      <xdr:row>45</xdr:row>
      <xdr:rowOff>952500</xdr:rowOff>
    </xdr:from>
    <xdr:ext cx="508000" cy="396875"/>
    <xdr:pic>
      <xdr:nvPicPr>
        <xdr:cNvPr id="301" name="BIOE" descr="Logo AB Européen">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786100" y="29794200"/>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2571750</xdr:colOff>
      <xdr:row>48</xdr:row>
      <xdr:rowOff>793750</xdr:rowOff>
    </xdr:from>
    <xdr:ext cx="508000" cy="396875"/>
    <xdr:pic>
      <xdr:nvPicPr>
        <xdr:cNvPr id="302" name="BIOE" descr="Logo AB Européen">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363700" y="31578550"/>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127000</xdr:colOff>
      <xdr:row>71</xdr:row>
      <xdr:rowOff>285750</xdr:rowOff>
    </xdr:from>
    <xdr:ext cx="570624" cy="713500"/>
    <xdr:pic>
      <xdr:nvPicPr>
        <xdr:cNvPr id="303" name="Image 302">
          <a:extLst>
            <a:ext uri="{FF2B5EF4-FFF2-40B4-BE49-F238E27FC236}">
              <a16:creationId xmlns:a16="http://schemas.microsoft.com/office/drawing/2014/main" id="{00000000-0008-0000-0100-00002F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918950" y="46129575"/>
          <a:ext cx="570624" cy="713500"/>
        </a:xfrm>
        <a:prstGeom prst="rect">
          <a:avLst/>
        </a:prstGeom>
      </xdr:spPr>
    </xdr:pic>
    <xdr:clientData/>
  </xdr:oneCellAnchor>
  <xdr:oneCellAnchor>
    <xdr:from>
      <xdr:col>7</xdr:col>
      <xdr:colOff>166688</xdr:colOff>
      <xdr:row>68</xdr:row>
      <xdr:rowOff>309563</xdr:rowOff>
    </xdr:from>
    <xdr:ext cx="570624" cy="713500"/>
    <xdr:pic>
      <xdr:nvPicPr>
        <xdr:cNvPr id="304" name="Image 303">
          <a:extLst>
            <a:ext uri="{FF2B5EF4-FFF2-40B4-BE49-F238E27FC236}">
              <a16:creationId xmlns:a16="http://schemas.microsoft.com/office/drawing/2014/main" id="{00000000-0008-0000-0100-000030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958638" y="44334113"/>
          <a:ext cx="570624" cy="713500"/>
        </a:xfrm>
        <a:prstGeom prst="rect">
          <a:avLst/>
        </a:prstGeom>
      </xdr:spPr>
    </xdr:pic>
    <xdr:clientData/>
  </xdr:oneCellAnchor>
  <xdr:twoCellAnchor editAs="oneCell">
    <xdr:from>
      <xdr:col>1</xdr:col>
      <xdr:colOff>0</xdr:colOff>
      <xdr:row>65</xdr:row>
      <xdr:rowOff>0</xdr:rowOff>
    </xdr:from>
    <xdr:to>
      <xdr:col>1</xdr:col>
      <xdr:colOff>557924</xdr:colOff>
      <xdr:row>65</xdr:row>
      <xdr:rowOff>700800</xdr:rowOff>
    </xdr:to>
    <xdr:pic>
      <xdr:nvPicPr>
        <xdr:cNvPr id="305" name="Image 304">
          <a:extLst>
            <a:ext uri="{FF2B5EF4-FFF2-40B4-BE49-F238E27FC236}">
              <a16:creationId xmlns:a16="http://schemas.microsoft.com/office/drawing/2014/main" id="{00000000-0008-0000-0100-000031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0" y="42081450"/>
          <a:ext cx="557924" cy="700800"/>
        </a:xfrm>
        <a:prstGeom prst="rect">
          <a:avLst/>
        </a:prstGeom>
      </xdr:spPr>
    </xdr:pic>
    <xdr:clientData/>
  </xdr:twoCellAnchor>
  <xdr:twoCellAnchor editAs="oneCell">
    <xdr:from>
      <xdr:col>1</xdr:col>
      <xdr:colOff>0</xdr:colOff>
      <xdr:row>68</xdr:row>
      <xdr:rowOff>0</xdr:rowOff>
    </xdr:from>
    <xdr:to>
      <xdr:col>1</xdr:col>
      <xdr:colOff>557924</xdr:colOff>
      <xdr:row>68</xdr:row>
      <xdr:rowOff>700800</xdr:rowOff>
    </xdr:to>
    <xdr:pic>
      <xdr:nvPicPr>
        <xdr:cNvPr id="306" name="Image 305">
          <a:extLst>
            <a:ext uri="{FF2B5EF4-FFF2-40B4-BE49-F238E27FC236}">
              <a16:creationId xmlns:a16="http://schemas.microsoft.com/office/drawing/2014/main" id="{00000000-0008-0000-0100-000032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0" y="44024550"/>
          <a:ext cx="557924" cy="700800"/>
        </a:xfrm>
        <a:prstGeom prst="rect">
          <a:avLst/>
        </a:prstGeom>
      </xdr:spPr>
    </xdr:pic>
    <xdr:clientData/>
  </xdr:twoCellAnchor>
  <xdr:twoCellAnchor editAs="oneCell">
    <xdr:from>
      <xdr:col>3</xdr:col>
      <xdr:colOff>0</xdr:colOff>
      <xdr:row>68</xdr:row>
      <xdr:rowOff>0</xdr:rowOff>
    </xdr:from>
    <xdr:to>
      <xdr:col>3</xdr:col>
      <xdr:colOff>557924</xdr:colOff>
      <xdr:row>68</xdr:row>
      <xdr:rowOff>700800</xdr:rowOff>
    </xdr:to>
    <xdr:pic>
      <xdr:nvPicPr>
        <xdr:cNvPr id="307" name="Image 306">
          <a:extLst>
            <a:ext uri="{FF2B5EF4-FFF2-40B4-BE49-F238E27FC236}">
              <a16:creationId xmlns:a16="http://schemas.microsoft.com/office/drawing/2014/main" id="{00000000-0008-0000-0100-000033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38650" y="44024550"/>
          <a:ext cx="557924" cy="700800"/>
        </a:xfrm>
        <a:prstGeom prst="rect">
          <a:avLst/>
        </a:prstGeom>
      </xdr:spPr>
    </xdr:pic>
    <xdr:clientData/>
  </xdr:twoCellAnchor>
  <xdr:twoCellAnchor editAs="oneCell">
    <xdr:from>
      <xdr:col>5</xdr:col>
      <xdr:colOff>0</xdr:colOff>
      <xdr:row>68</xdr:row>
      <xdr:rowOff>0</xdr:rowOff>
    </xdr:from>
    <xdr:to>
      <xdr:col>5</xdr:col>
      <xdr:colOff>557924</xdr:colOff>
      <xdr:row>68</xdr:row>
      <xdr:rowOff>700800</xdr:rowOff>
    </xdr:to>
    <xdr:pic>
      <xdr:nvPicPr>
        <xdr:cNvPr id="308" name="Image 307">
          <a:extLst>
            <a:ext uri="{FF2B5EF4-FFF2-40B4-BE49-F238E27FC236}">
              <a16:creationId xmlns:a16="http://schemas.microsoft.com/office/drawing/2014/main" id="{00000000-0008-0000-0100-000034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44024550"/>
          <a:ext cx="557924" cy="700800"/>
        </a:xfrm>
        <a:prstGeom prst="rect">
          <a:avLst/>
        </a:prstGeom>
      </xdr:spPr>
    </xdr:pic>
    <xdr:clientData/>
  </xdr:twoCellAnchor>
  <xdr:twoCellAnchor editAs="oneCell">
    <xdr:from>
      <xdr:col>5</xdr:col>
      <xdr:colOff>0</xdr:colOff>
      <xdr:row>65</xdr:row>
      <xdr:rowOff>0</xdr:rowOff>
    </xdr:from>
    <xdr:to>
      <xdr:col>5</xdr:col>
      <xdr:colOff>557924</xdr:colOff>
      <xdr:row>65</xdr:row>
      <xdr:rowOff>700800</xdr:rowOff>
    </xdr:to>
    <xdr:pic>
      <xdr:nvPicPr>
        <xdr:cNvPr id="309" name="Image 308">
          <a:extLst>
            <a:ext uri="{FF2B5EF4-FFF2-40B4-BE49-F238E27FC236}">
              <a16:creationId xmlns:a16="http://schemas.microsoft.com/office/drawing/2014/main" id="{00000000-0008-0000-0100-000035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42081450"/>
          <a:ext cx="557924" cy="700800"/>
        </a:xfrm>
        <a:prstGeom prst="rect">
          <a:avLst/>
        </a:prstGeom>
      </xdr:spPr>
    </xdr:pic>
    <xdr:clientData/>
  </xdr:twoCellAnchor>
  <xdr:twoCellAnchor editAs="oneCell">
    <xdr:from>
      <xdr:col>7</xdr:col>
      <xdr:colOff>317500</xdr:colOff>
      <xdr:row>65</xdr:row>
      <xdr:rowOff>857250</xdr:rowOff>
    </xdr:from>
    <xdr:to>
      <xdr:col>7</xdr:col>
      <xdr:colOff>875424</xdr:colOff>
      <xdr:row>66</xdr:row>
      <xdr:rowOff>288050</xdr:rowOff>
    </xdr:to>
    <xdr:pic>
      <xdr:nvPicPr>
        <xdr:cNvPr id="310" name="Image 309">
          <a:extLst>
            <a:ext uri="{FF2B5EF4-FFF2-40B4-BE49-F238E27FC236}">
              <a16:creationId xmlns:a16="http://schemas.microsoft.com/office/drawing/2014/main" id="{00000000-0008-0000-0100-000036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109450" y="42938700"/>
          <a:ext cx="557924" cy="697625"/>
        </a:xfrm>
        <a:prstGeom prst="rect">
          <a:avLst/>
        </a:prstGeom>
      </xdr:spPr>
    </xdr:pic>
    <xdr:clientData/>
  </xdr:twoCellAnchor>
  <xdr:twoCellAnchor editAs="oneCell">
    <xdr:from>
      <xdr:col>2</xdr:col>
      <xdr:colOff>95250</xdr:colOff>
      <xdr:row>71</xdr:row>
      <xdr:rowOff>222250</xdr:rowOff>
    </xdr:from>
    <xdr:to>
      <xdr:col>3</xdr:col>
      <xdr:colOff>462674</xdr:colOff>
      <xdr:row>71</xdr:row>
      <xdr:rowOff>923050</xdr:rowOff>
    </xdr:to>
    <xdr:pic>
      <xdr:nvPicPr>
        <xdr:cNvPr id="311" name="Image 310">
          <a:extLst>
            <a:ext uri="{FF2B5EF4-FFF2-40B4-BE49-F238E27FC236}">
              <a16:creationId xmlns:a16="http://schemas.microsoft.com/office/drawing/2014/main" id="{00000000-0008-0000-0100-000037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343400" y="46066075"/>
          <a:ext cx="557924" cy="700800"/>
        </a:xfrm>
        <a:prstGeom prst="rect">
          <a:avLst/>
        </a:prstGeom>
      </xdr:spPr>
    </xdr:pic>
    <xdr:clientData/>
  </xdr:twoCellAnchor>
  <xdr:twoCellAnchor editAs="oneCell">
    <xdr:from>
      <xdr:col>5</xdr:col>
      <xdr:colOff>0</xdr:colOff>
      <xdr:row>71</xdr:row>
      <xdr:rowOff>0</xdr:rowOff>
    </xdr:from>
    <xdr:to>
      <xdr:col>5</xdr:col>
      <xdr:colOff>557924</xdr:colOff>
      <xdr:row>71</xdr:row>
      <xdr:rowOff>700800</xdr:rowOff>
    </xdr:to>
    <xdr:pic>
      <xdr:nvPicPr>
        <xdr:cNvPr id="312" name="Image 311">
          <a:extLst>
            <a:ext uri="{FF2B5EF4-FFF2-40B4-BE49-F238E27FC236}">
              <a16:creationId xmlns:a16="http://schemas.microsoft.com/office/drawing/2014/main" id="{00000000-0008-0000-0100-000038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45843825"/>
          <a:ext cx="557924" cy="700800"/>
        </a:xfrm>
        <a:prstGeom prst="rect">
          <a:avLst/>
        </a:prstGeom>
      </xdr:spPr>
    </xdr:pic>
    <xdr:clientData/>
  </xdr:twoCellAnchor>
  <xdr:oneCellAnchor>
    <xdr:from>
      <xdr:col>5</xdr:col>
      <xdr:colOff>2857500</xdr:colOff>
      <xdr:row>65</xdr:row>
      <xdr:rowOff>889000</xdr:rowOff>
    </xdr:from>
    <xdr:ext cx="508000" cy="396875"/>
    <xdr:pic>
      <xdr:nvPicPr>
        <xdr:cNvPr id="313" name="BIOE" descr="Logo AB Européen">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0972800" y="42970450"/>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2730500</xdr:colOff>
      <xdr:row>68</xdr:row>
      <xdr:rowOff>571500</xdr:rowOff>
    </xdr:from>
    <xdr:ext cx="508000" cy="396875"/>
    <xdr:pic>
      <xdr:nvPicPr>
        <xdr:cNvPr id="314" name="BIOE" descr="Logo AB Européen">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522450" y="44596050"/>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2762250</xdr:colOff>
      <xdr:row>65</xdr:row>
      <xdr:rowOff>952500</xdr:rowOff>
    </xdr:from>
    <xdr:ext cx="508000" cy="396875"/>
    <xdr:pic>
      <xdr:nvPicPr>
        <xdr:cNvPr id="315" name="BIOE" descr="Logo AB Européen">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3524250" y="43033950"/>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2698750</xdr:colOff>
      <xdr:row>91</xdr:row>
      <xdr:rowOff>63500</xdr:rowOff>
    </xdr:from>
    <xdr:to>
      <xdr:col>3</xdr:col>
      <xdr:colOff>3256674</xdr:colOff>
      <xdr:row>91</xdr:row>
      <xdr:rowOff>764300</xdr:rowOff>
    </xdr:to>
    <xdr:pic>
      <xdr:nvPicPr>
        <xdr:cNvPr id="316" name="Image 315">
          <a:extLst>
            <a:ext uri="{FF2B5EF4-FFF2-40B4-BE49-F238E27FC236}">
              <a16:creationId xmlns:a16="http://schemas.microsoft.com/office/drawing/2014/main" id="{00000000-0008-0000-0100-00003C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137400" y="59147075"/>
          <a:ext cx="557924" cy="700800"/>
        </a:xfrm>
        <a:prstGeom prst="rect">
          <a:avLst/>
        </a:prstGeom>
      </xdr:spPr>
    </xdr:pic>
    <xdr:clientData/>
  </xdr:twoCellAnchor>
  <xdr:twoCellAnchor editAs="oneCell">
    <xdr:from>
      <xdr:col>3</xdr:col>
      <xdr:colOff>2286000</xdr:colOff>
      <xdr:row>88</xdr:row>
      <xdr:rowOff>476250</xdr:rowOff>
    </xdr:from>
    <xdr:to>
      <xdr:col>3</xdr:col>
      <xdr:colOff>2843924</xdr:colOff>
      <xdr:row>88</xdr:row>
      <xdr:rowOff>1177050</xdr:rowOff>
    </xdr:to>
    <xdr:pic>
      <xdr:nvPicPr>
        <xdr:cNvPr id="317" name="Image 316">
          <a:extLst>
            <a:ext uri="{FF2B5EF4-FFF2-40B4-BE49-F238E27FC236}">
              <a16:creationId xmlns:a16="http://schemas.microsoft.com/office/drawing/2014/main" id="{00000000-0008-0000-0100-00003D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724650" y="57740550"/>
          <a:ext cx="557924" cy="700800"/>
        </a:xfrm>
        <a:prstGeom prst="rect">
          <a:avLst/>
        </a:prstGeom>
      </xdr:spPr>
    </xdr:pic>
    <xdr:clientData/>
  </xdr:twoCellAnchor>
  <xdr:twoCellAnchor editAs="oneCell">
    <xdr:from>
      <xdr:col>1</xdr:col>
      <xdr:colOff>0</xdr:colOff>
      <xdr:row>88</xdr:row>
      <xdr:rowOff>0</xdr:rowOff>
    </xdr:from>
    <xdr:to>
      <xdr:col>1</xdr:col>
      <xdr:colOff>557924</xdr:colOff>
      <xdr:row>88</xdr:row>
      <xdr:rowOff>700800</xdr:rowOff>
    </xdr:to>
    <xdr:pic>
      <xdr:nvPicPr>
        <xdr:cNvPr id="318" name="Image 317">
          <a:extLst>
            <a:ext uri="{FF2B5EF4-FFF2-40B4-BE49-F238E27FC236}">
              <a16:creationId xmlns:a16="http://schemas.microsoft.com/office/drawing/2014/main" id="{00000000-0008-0000-0100-00003E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0" y="57264300"/>
          <a:ext cx="557924" cy="700800"/>
        </a:xfrm>
        <a:prstGeom prst="rect">
          <a:avLst/>
        </a:prstGeom>
      </xdr:spPr>
    </xdr:pic>
    <xdr:clientData/>
  </xdr:twoCellAnchor>
  <xdr:twoCellAnchor editAs="oneCell">
    <xdr:from>
      <xdr:col>5</xdr:col>
      <xdr:colOff>95250</xdr:colOff>
      <xdr:row>88</xdr:row>
      <xdr:rowOff>0</xdr:rowOff>
    </xdr:from>
    <xdr:to>
      <xdr:col>5</xdr:col>
      <xdr:colOff>653174</xdr:colOff>
      <xdr:row>88</xdr:row>
      <xdr:rowOff>700800</xdr:rowOff>
    </xdr:to>
    <xdr:pic>
      <xdr:nvPicPr>
        <xdr:cNvPr id="319" name="Image 318">
          <a:extLst>
            <a:ext uri="{FF2B5EF4-FFF2-40B4-BE49-F238E27FC236}">
              <a16:creationId xmlns:a16="http://schemas.microsoft.com/office/drawing/2014/main" id="{00000000-0008-0000-0100-00003F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210550" y="57264300"/>
          <a:ext cx="557924" cy="700800"/>
        </a:xfrm>
        <a:prstGeom prst="rect">
          <a:avLst/>
        </a:prstGeom>
      </xdr:spPr>
    </xdr:pic>
    <xdr:clientData/>
  </xdr:twoCellAnchor>
  <xdr:twoCellAnchor editAs="oneCell">
    <xdr:from>
      <xdr:col>7</xdr:col>
      <xdr:colOff>127000</xdr:colOff>
      <xdr:row>88</xdr:row>
      <xdr:rowOff>508000</xdr:rowOff>
    </xdr:from>
    <xdr:to>
      <xdr:col>7</xdr:col>
      <xdr:colOff>684924</xdr:colOff>
      <xdr:row>88</xdr:row>
      <xdr:rowOff>1208800</xdr:rowOff>
    </xdr:to>
    <xdr:pic>
      <xdr:nvPicPr>
        <xdr:cNvPr id="320" name="Image 319">
          <a:extLst>
            <a:ext uri="{FF2B5EF4-FFF2-40B4-BE49-F238E27FC236}">
              <a16:creationId xmlns:a16="http://schemas.microsoft.com/office/drawing/2014/main" id="{00000000-0008-0000-0100-000040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918950" y="57772300"/>
          <a:ext cx="557924" cy="700800"/>
        </a:xfrm>
        <a:prstGeom prst="rect">
          <a:avLst/>
        </a:prstGeom>
      </xdr:spPr>
    </xdr:pic>
    <xdr:clientData/>
  </xdr:twoCellAnchor>
  <xdr:twoCellAnchor editAs="oneCell">
    <xdr:from>
      <xdr:col>9</xdr:col>
      <xdr:colOff>0</xdr:colOff>
      <xdr:row>91</xdr:row>
      <xdr:rowOff>0</xdr:rowOff>
    </xdr:from>
    <xdr:to>
      <xdr:col>9</xdr:col>
      <xdr:colOff>557924</xdr:colOff>
      <xdr:row>91</xdr:row>
      <xdr:rowOff>700800</xdr:rowOff>
    </xdr:to>
    <xdr:pic>
      <xdr:nvPicPr>
        <xdr:cNvPr id="321" name="Image 320">
          <a:extLst>
            <a:ext uri="{FF2B5EF4-FFF2-40B4-BE49-F238E27FC236}">
              <a16:creationId xmlns:a16="http://schemas.microsoft.com/office/drawing/2014/main" id="{00000000-0008-0000-0100-000041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468600" y="59083575"/>
          <a:ext cx="557924" cy="700800"/>
        </a:xfrm>
        <a:prstGeom prst="rect">
          <a:avLst/>
        </a:prstGeom>
      </xdr:spPr>
    </xdr:pic>
    <xdr:clientData/>
  </xdr:twoCellAnchor>
  <xdr:twoCellAnchor editAs="oneCell">
    <xdr:from>
      <xdr:col>9</xdr:col>
      <xdr:colOff>0</xdr:colOff>
      <xdr:row>88</xdr:row>
      <xdr:rowOff>0</xdr:rowOff>
    </xdr:from>
    <xdr:to>
      <xdr:col>9</xdr:col>
      <xdr:colOff>557924</xdr:colOff>
      <xdr:row>88</xdr:row>
      <xdr:rowOff>700800</xdr:rowOff>
    </xdr:to>
    <xdr:pic>
      <xdr:nvPicPr>
        <xdr:cNvPr id="322" name="Image 321">
          <a:extLst>
            <a:ext uri="{FF2B5EF4-FFF2-40B4-BE49-F238E27FC236}">
              <a16:creationId xmlns:a16="http://schemas.microsoft.com/office/drawing/2014/main" id="{00000000-0008-0000-0100-000042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468600" y="57264300"/>
          <a:ext cx="557924" cy="700800"/>
        </a:xfrm>
        <a:prstGeom prst="rect">
          <a:avLst/>
        </a:prstGeom>
      </xdr:spPr>
    </xdr:pic>
    <xdr:clientData/>
  </xdr:twoCellAnchor>
  <xdr:twoCellAnchor editAs="oneCell">
    <xdr:from>
      <xdr:col>7</xdr:col>
      <xdr:colOff>0</xdr:colOff>
      <xdr:row>91</xdr:row>
      <xdr:rowOff>0</xdr:rowOff>
    </xdr:from>
    <xdr:to>
      <xdr:col>7</xdr:col>
      <xdr:colOff>557924</xdr:colOff>
      <xdr:row>91</xdr:row>
      <xdr:rowOff>700800</xdr:rowOff>
    </xdr:to>
    <xdr:pic>
      <xdr:nvPicPr>
        <xdr:cNvPr id="323" name="Image 322">
          <a:extLst>
            <a:ext uri="{FF2B5EF4-FFF2-40B4-BE49-F238E27FC236}">
              <a16:creationId xmlns:a16="http://schemas.microsoft.com/office/drawing/2014/main" id="{00000000-0008-0000-0100-000043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791950" y="59083575"/>
          <a:ext cx="557924" cy="700800"/>
        </a:xfrm>
        <a:prstGeom prst="rect">
          <a:avLst/>
        </a:prstGeom>
      </xdr:spPr>
    </xdr:pic>
    <xdr:clientData/>
  </xdr:twoCellAnchor>
  <xdr:twoCellAnchor editAs="oneCell">
    <xdr:from>
      <xdr:col>7</xdr:col>
      <xdr:colOff>0</xdr:colOff>
      <xdr:row>85</xdr:row>
      <xdr:rowOff>0</xdr:rowOff>
    </xdr:from>
    <xdr:to>
      <xdr:col>7</xdr:col>
      <xdr:colOff>557924</xdr:colOff>
      <xdr:row>85</xdr:row>
      <xdr:rowOff>700800</xdr:rowOff>
    </xdr:to>
    <xdr:pic>
      <xdr:nvPicPr>
        <xdr:cNvPr id="324" name="Image 323">
          <a:extLst>
            <a:ext uri="{FF2B5EF4-FFF2-40B4-BE49-F238E27FC236}">
              <a16:creationId xmlns:a16="http://schemas.microsoft.com/office/drawing/2014/main" id="{00000000-0008-0000-0100-000044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791950" y="55321200"/>
          <a:ext cx="557924" cy="700800"/>
        </a:xfrm>
        <a:prstGeom prst="rect">
          <a:avLst/>
        </a:prstGeom>
      </xdr:spPr>
    </xdr:pic>
    <xdr:clientData/>
  </xdr:twoCellAnchor>
  <xdr:twoCellAnchor editAs="oneCell">
    <xdr:from>
      <xdr:col>5</xdr:col>
      <xdr:colOff>95250</xdr:colOff>
      <xdr:row>85</xdr:row>
      <xdr:rowOff>285750</xdr:rowOff>
    </xdr:from>
    <xdr:to>
      <xdr:col>5</xdr:col>
      <xdr:colOff>653174</xdr:colOff>
      <xdr:row>85</xdr:row>
      <xdr:rowOff>986550</xdr:rowOff>
    </xdr:to>
    <xdr:pic>
      <xdr:nvPicPr>
        <xdr:cNvPr id="325" name="Image 324">
          <a:extLst>
            <a:ext uri="{FF2B5EF4-FFF2-40B4-BE49-F238E27FC236}">
              <a16:creationId xmlns:a16="http://schemas.microsoft.com/office/drawing/2014/main" id="{00000000-0008-0000-0100-000045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210550" y="55606950"/>
          <a:ext cx="557924" cy="700800"/>
        </a:xfrm>
        <a:prstGeom prst="rect">
          <a:avLst/>
        </a:prstGeom>
      </xdr:spPr>
    </xdr:pic>
    <xdr:clientData/>
  </xdr:twoCellAnchor>
  <xdr:twoCellAnchor editAs="oneCell">
    <xdr:from>
      <xdr:col>5</xdr:col>
      <xdr:colOff>508000</xdr:colOff>
      <xdr:row>91</xdr:row>
      <xdr:rowOff>254000</xdr:rowOff>
    </xdr:from>
    <xdr:to>
      <xdr:col>5</xdr:col>
      <xdr:colOff>1065924</xdr:colOff>
      <xdr:row>91</xdr:row>
      <xdr:rowOff>954800</xdr:rowOff>
    </xdr:to>
    <xdr:pic>
      <xdr:nvPicPr>
        <xdr:cNvPr id="326" name="Image 325">
          <a:extLst>
            <a:ext uri="{FF2B5EF4-FFF2-40B4-BE49-F238E27FC236}">
              <a16:creationId xmlns:a16="http://schemas.microsoft.com/office/drawing/2014/main" id="{00000000-0008-0000-0100-000046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623300" y="59337575"/>
          <a:ext cx="557924" cy="700800"/>
        </a:xfrm>
        <a:prstGeom prst="rect">
          <a:avLst/>
        </a:prstGeom>
      </xdr:spPr>
    </xdr:pic>
    <xdr:clientData/>
  </xdr:twoCellAnchor>
  <xdr:oneCellAnchor>
    <xdr:from>
      <xdr:col>7</xdr:col>
      <xdr:colOff>2921000</xdr:colOff>
      <xdr:row>91</xdr:row>
      <xdr:rowOff>222250</xdr:rowOff>
    </xdr:from>
    <xdr:ext cx="508000" cy="396875"/>
    <xdr:pic>
      <xdr:nvPicPr>
        <xdr:cNvPr id="327" name="BIOE" descr="Logo AB Européen">
          <a:extLst>
            <a:ext uri="{FF2B5EF4-FFF2-40B4-BE49-F238E27FC236}">
              <a16:creationId xmlns:a16="http://schemas.microsoft.com/office/drawing/2014/main" id="{00000000-0008-0000-0100-000047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712950" y="59305825"/>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190500</xdr:colOff>
      <xdr:row>94</xdr:row>
      <xdr:rowOff>127000</xdr:rowOff>
    </xdr:from>
    <xdr:to>
      <xdr:col>1</xdr:col>
      <xdr:colOff>702608</xdr:colOff>
      <xdr:row>94</xdr:row>
      <xdr:rowOff>529371</xdr:rowOff>
    </xdr:to>
    <xdr:pic>
      <xdr:nvPicPr>
        <xdr:cNvPr id="328" name="Image 327">
          <a:extLst>
            <a:ext uri="{FF2B5EF4-FFF2-40B4-BE49-F238E27FC236}">
              <a16:creationId xmlns:a16="http://schemas.microsoft.com/office/drawing/2014/main" id="{00000000-0008-0000-0100-000048010000}"/>
            </a:ext>
          </a:extLst>
        </xdr:cNvPr>
        <xdr:cNvPicPr>
          <a:picLocks noChangeAspect="1"/>
        </xdr:cNvPicPr>
      </xdr:nvPicPr>
      <xdr:blipFill>
        <a:blip xmlns:r="http://schemas.openxmlformats.org/officeDocument/2006/relationships" r:embed="rId23"/>
        <a:stretch>
          <a:fillRect/>
        </a:stretch>
      </xdr:blipFill>
      <xdr:spPr>
        <a:xfrm>
          <a:off x="952500" y="61153675"/>
          <a:ext cx="512108" cy="402371"/>
        </a:xfrm>
        <a:prstGeom prst="rect">
          <a:avLst/>
        </a:prstGeom>
      </xdr:spPr>
    </xdr:pic>
    <xdr:clientData/>
  </xdr:twoCellAnchor>
  <xdr:twoCellAnchor editAs="oneCell">
    <xdr:from>
      <xdr:col>3</xdr:col>
      <xdr:colOff>95250</xdr:colOff>
      <xdr:row>85</xdr:row>
      <xdr:rowOff>127000</xdr:rowOff>
    </xdr:from>
    <xdr:to>
      <xdr:col>3</xdr:col>
      <xdr:colOff>607358</xdr:colOff>
      <xdr:row>85</xdr:row>
      <xdr:rowOff>529371</xdr:rowOff>
    </xdr:to>
    <xdr:pic>
      <xdr:nvPicPr>
        <xdr:cNvPr id="329" name="Image 328">
          <a:extLst>
            <a:ext uri="{FF2B5EF4-FFF2-40B4-BE49-F238E27FC236}">
              <a16:creationId xmlns:a16="http://schemas.microsoft.com/office/drawing/2014/main" id="{00000000-0008-0000-0100-000049010000}"/>
            </a:ext>
          </a:extLst>
        </xdr:cNvPr>
        <xdr:cNvPicPr>
          <a:picLocks noChangeAspect="1"/>
        </xdr:cNvPicPr>
      </xdr:nvPicPr>
      <xdr:blipFill>
        <a:blip xmlns:r="http://schemas.openxmlformats.org/officeDocument/2006/relationships" r:embed="rId23"/>
        <a:stretch>
          <a:fillRect/>
        </a:stretch>
      </xdr:blipFill>
      <xdr:spPr>
        <a:xfrm>
          <a:off x="4533900" y="55448200"/>
          <a:ext cx="512108" cy="402371"/>
        </a:xfrm>
        <a:prstGeom prst="rect">
          <a:avLst/>
        </a:prstGeom>
      </xdr:spPr>
    </xdr:pic>
    <xdr:clientData/>
  </xdr:twoCellAnchor>
  <xdr:twoCellAnchor editAs="oneCell">
    <xdr:from>
      <xdr:col>9</xdr:col>
      <xdr:colOff>2762250</xdr:colOff>
      <xdr:row>88</xdr:row>
      <xdr:rowOff>254000</xdr:rowOff>
    </xdr:from>
    <xdr:to>
      <xdr:col>10</xdr:col>
      <xdr:colOff>123264</xdr:colOff>
      <xdr:row>88</xdr:row>
      <xdr:rowOff>1113611</xdr:rowOff>
    </xdr:to>
    <xdr:pic>
      <xdr:nvPicPr>
        <xdr:cNvPr id="330" name="Image 329">
          <a:extLst>
            <a:ext uri="{FF2B5EF4-FFF2-40B4-BE49-F238E27FC236}">
              <a16:creationId xmlns:a16="http://schemas.microsoft.com/office/drawing/2014/main" id="{00000000-0008-0000-0100-00004A010000}"/>
            </a:ext>
          </a:extLst>
        </xdr:cNvPr>
        <xdr:cNvPicPr>
          <a:picLocks noChangeAspect="1"/>
        </xdr:cNvPicPr>
      </xdr:nvPicPr>
      <xdr:blipFill>
        <a:blip xmlns:r="http://schemas.openxmlformats.org/officeDocument/2006/relationships" r:embed="rId20"/>
        <a:stretch>
          <a:fillRect/>
        </a:stretch>
      </xdr:blipFill>
      <xdr:spPr>
        <a:xfrm>
          <a:off x="18230850" y="57518300"/>
          <a:ext cx="847164" cy="859611"/>
        </a:xfrm>
        <a:prstGeom prst="rect">
          <a:avLst/>
        </a:prstGeom>
      </xdr:spPr>
    </xdr:pic>
    <xdr:clientData/>
  </xdr:twoCellAnchor>
  <xdr:twoCellAnchor editAs="oneCell">
    <xdr:from>
      <xdr:col>1</xdr:col>
      <xdr:colOff>0</xdr:colOff>
      <xdr:row>106</xdr:row>
      <xdr:rowOff>0</xdr:rowOff>
    </xdr:from>
    <xdr:to>
      <xdr:col>1</xdr:col>
      <xdr:colOff>557924</xdr:colOff>
      <xdr:row>106</xdr:row>
      <xdr:rowOff>700800</xdr:rowOff>
    </xdr:to>
    <xdr:pic>
      <xdr:nvPicPr>
        <xdr:cNvPr id="331" name="Image 330">
          <a:extLst>
            <a:ext uri="{FF2B5EF4-FFF2-40B4-BE49-F238E27FC236}">
              <a16:creationId xmlns:a16="http://schemas.microsoft.com/office/drawing/2014/main" id="{00000000-0008-0000-0100-00004B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0" y="69046725"/>
          <a:ext cx="557924" cy="700800"/>
        </a:xfrm>
        <a:prstGeom prst="rect">
          <a:avLst/>
        </a:prstGeom>
      </xdr:spPr>
    </xdr:pic>
    <xdr:clientData/>
  </xdr:twoCellAnchor>
  <xdr:twoCellAnchor editAs="oneCell">
    <xdr:from>
      <xdr:col>1</xdr:col>
      <xdr:colOff>0</xdr:colOff>
      <xdr:row>109</xdr:row>
      <xdr:rowOff>0</xdr:rowOff>
    </xdr:from>
    <xdr:to>
      <xdr:col>1</xdr:col>
      <xdr:colOff>557924</xdr:colOff>
      <xdr:row>109</xdr:row>
      <xdr:rowOff>700800</xdr:rowOff>
    </xdr:to>
    <xdr:pic>
      <xdr:nvPicPr>
        <xdr:cNvPr id="332" name="Image 331">
          <a:extLst>
            <a:ext uri="{FF2B5EF4-FFF2-40B4-BE49-F238E27FC236}">
              <a16:creationId xmlns:a16="http://schemas.microsoft.com/office/drawing/2014/main" id="{00000000-0008-0000-0100-00004C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0" y="70989825"/>
          <a:ext cx="557924" cy="700800"/>
        </a:xfrm>
        <a:prstGeom prst="rect">
          <a:avLst/>
        </a:prstGeom>
      </xdr:spPr>
    </xdr:pic>
    <xdr:clientData/>
  </xdr:twoCellAnchor>
  <xdr:twoCellAnchor editAs="oneCell">
    <xdr:from>
      <xdr:col>1</xdr:col>
      <xdr:colOff>2889250</xdr:colOff>
      <xdr:row>111</xdr:row>
      <xdr:rowOff>95250</xdr:rowOff>
    </xdr:from>
    <xdr:to>
      <xdr:col>1</xdr:col>
      <xdr:colOff>3447174</xdr:colOff>
      <xdr:row>112</xdr:row>
      <xdr:rowOff>637300</xdr:rowOff>
    </xdr:to>
    <xdr:pic>
      <xdr:nvPicPr>
        <xdr:cNvPr id="333" name="Image 332">
          <a:extLst>
            <a:ext uri="{FF2B5EF4-FFF2-40B4-BE49-F238E27FC236}">
              <a16:creationId xmlns:a16="http://schemas.microsoft.com/office/drawing/2014/main" id="{00000000-0008-0000-0100-00004D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651250" y="72732900"/>
          <a:ext cx="557924" cy="713500"/>
        </a:xfrm>
        <a:prstGeom prst="rect">
          <a:avLst/>
        </a:prstGeom>
      </xdr:spPr>
    </xdr:pic>
    <xdr:clientData/>
  </xdr:twoCellAnchor>
  <xdr:twoCellAnchor editAs="oneCell">
    <xdr:from>
      <xdr:col>3</xdr:col>
      <xdr:colOff>0</xdr:colOff>
      <xdr:row>112</xdr:row>
      <xdr:rowOff>0</xdr:rowOff>
    </xdr:from>
    <xdr:to>
      <xdr:col>3</xdr:col>
      <xdr:colOff>557924</xdr:colOff>
      <xdr:row>112</xdr:row>
      <xdr:rowOff>700800</xdr:rowOff>
    </xdr:to>
    <xdr:pic>
      <xdr:nvPicPr>
        <xdr:cNvPr id="334" name="Image 333">
          <a:extLst>
            <a:ext uri="{FF2B5EF4-FFF2-40B4-BE49-F238E27FC236}">
              <a16:creationId xmlns:a16="http://schemas.microsoft.com/office/drawing/2014/main" id="{00000000-0008-0000-0100-00004E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38650" y="72809100"/>
          <a:ext cx="557924" cy="700800"/>
        </a:xfrm>
        <a:prstGeom prst="rect">
          <a:avLst/>
        </a:prstGeom>
      </xdr:spPr>
    </xdr:pic>
    <xdr:clientData/>
  </xdr:twoCellAnchor>
  <xdr:twoCellAnchor editAs="oneCell">
    <xdr:from>
      <xdr:col>5</xdr:col>
      <xdr:colOff>0</xdr:colOff>
      <xdr:row>109</xdr:row>
      <xdr:rowOff>0</xdr:rowOff>
    </xdr:from>
    <xdr:to>
      <xdr:col>5</xdr:col>
      <xdr:colOff>557924</xdr:colOff>
      <xdr:row>109</xdr:row>
      <xdr:rowOff>700800</xdr:rowOff>
    </xdr:to>
    <xdr:pic>
      <xdr:nvPicPr>
        <xdr:cNvPr id="335" name="Image 334">
          <a:extLst>
            <a:ext uri="{FF2B5EF4-FFF2-40B4-BE49-F238E27FC236}">
              <a16:creationId xmlns:a16="http://schemas.microsoft.com/office/drawing/2014/main" id="{00000000-0008-0000-0100-00004F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70989825"/>
          <a:ext cx="557924" cy="700800"/>
        </a:xfrm>
        <a:prstGeom prst="rect">
          <a:avLst/>
        </a:prstGeom>
      </xdr:spPr>
    </xdr:pic>
    <xdr:clientData/>
  </xdr:twoCellAnchor>
  <xdr:twoCellAnchor editAs="oneCell">
    <xdr:from>
      <xdr:col>5</xdr:col>
      <xdr:colOff>0</xdr:colOff>
      <xdr:row>106</xdr:row>
      <xdr:rowOff>0</xdr:rowOff>
    </xdr:from>
    <xdr:to>
      <xdr:col>5</xdr:col>
      <xdr:colOff>557924</xdr:colOff>
      <xdr:row>106</xdr:row>
      <xdr:rowOff>700800</xdr:rowOff>
    </xdr:to>
    <xdr:pic>
      <xdr:nvPicPr>
        <xdr:cNvPr id="336" name="Image 335">
          <a:extLst>
            <a:ext uri="{FF2B5EF4-FFF2-40B4-BE49-F238E27FC236}">
              <a16:creationId xmlns:a16="http://schemas.microsoft.com/office/drawing/2014/main" id="{00000000-0008-0000-0100-000050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69046725"/>
          <a:ext cx="557924" cy="700800"/>
        </a:xfrm>
        <a:prstGeom prst="rect">
          <a:avLst/>
        </a:prstGeom>
      </xdr:spPr>
    </xdr:pic>
    <xdr:clientData/>
  </xdr:twoCellAnchor>
  <xdr:twoCellAnchor editAs="oneCell">
    <xdr:from>
      <xdr:col>7</xdr:col>
      <xdr:colOff>222250</xdr:colOff>
      <xdr:row>109</xdr:row>
      <xdr:rowOff>635000</xdr:rowOff>
    </xdr:from>
    <xdr:to>
      <xdr:col>7</xdr:col>
      <xdr:colOff>780174</xdr:colOff>
      <xdr:row>110</xdr:row>
      <xdr:rowOff>65800</xdr:rowOff>
    </xdr:to>
    <xdr:pic>
      <xdr:nvPicPr>
        <xdr:cNvPr id="337" name="Image 336">
          <a:extLst>
            <a:ext uri="{FF2B5EF4-FFF2-40B4-BE49-F238E27FC236}">
              <a16:creationId xmlns:a16="http://schemas.microsoft.com/office/drawing/2014/main" id="{00000000-0008-0000-0100-000051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014200" y="71624825"/>
          <a:ext cx="557924" cy="697625"/>
        </a:xfrm>
        <a:prstGeom prst="rect">
          <a:avLst/>
        </a:prstGeom>
      </xdr:spPr>
    </xdr:pic>
    <xdr:clientData/>
  </xdr:twoCellAnchor>
  <xdr:twoCellAnchor editAs="oneCell">
    <xdr:from>
      <xdr:col>9</xdr:col>
      <xdr:colOff>0</xdr:colOff>
      <xdr:row>109</xdr:row>
      <xdr:rowOff>0</xdr:rowOff>
    </xdr:from>
    <xdr:to>
      <xdr:col>9</xdr:col>
      <xdr:colOff>557924</xdr:colOff>
      <xdr:row>109</xdr:row>
      <xdr:rowOff>700800</xdr:rowOff>
    </xdr:to>
    <xdr:pic>
      <xdr:nvPicPr>
        <xdr:cNvPr id="338" name="Image 337">
          <a:extLst>
            <a:ext uri="{FF2B5EF4-FFF2-40B4-BE49-F238E27FC236}">
              <a16:creationId xmlns:a16="http://schemas.microsoft.com/office/drawing/2014/main" id="{00000000-0008-0000-0100-000052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468600" y="70989825"/>
          <a:ext cx="557924" cy="700800"/>
        </a:xfrm>
        <a:prstGeom prst="rect">
          <a:avLst/>
        </a:prstGeom>
      </xdr:spPr>
    </xdr:pic>
    <xdr:clientData/>
  </xdr:twoCellAnchor>
  <xdr:twoCellAnchor editAs="oneCell">
    <xdr:from>
      <xdr:col>9</xdr:col>
      <xdr:colOff>0</xdr:colOff>
      <xdr:row>112</xdr:row>
      <xdr:rowOff>0</xdr:rowOff>
    </xdr:from>
    <xdr:to>
      <xdr:col>9</xdr:col>
      <xdr:colOff>557924</xdr:colOff>
      <xdr:row>112</xdr:row>
      <xdr:rowOff>700800</xdr:rowOff>
    </xdr:to>
    <xdr:pic>
      <xdr:nvPicPr>
        <xdr:cNvPr id="339" name="Image 338">
          <a:extLst>
            <a:ext uri="{FF2B5EF4-FFF2-40B4-BE49-F238E27FC236}">
              <a16:creationId xmlns:a16="http://schemas.microsoft.com/office/drawing/2014/main" id="{00000000-0008-0000-0100-000053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468600" y="72809100"/>
          <a:ext cx="557924" cy="700800"/>
        </a:xfrm>
        <a:prstGeom prst="rect">
          <a:avLst/>
        </a:prstGeom>
      </xdr:spPr>
    </xdr:pic>
    <xdr:clientData/>
  </xdr:twoCellAnchor>
  <xdr:twoCellAnchor editAs="oneCell">
    <xdr:from>
      <xdr:col>9</xdr:col>
      <xdr:colOff>0</xdr:colOff>
      <xdr:row>106</xdr:row>
      <xdr:rowOff>0</xdr:rowOff>
    </xdr:from>
    <xdr:to>
      <xdr:col>9</xdr:col>
      <xdr:colOff>557924</xdr:colOff>
      <xdr:row>106</xdr:row>
      <xdr:rowOff>700800</xdr:rowOff>
    </xdr:to>
    <xdr:pic>
      <xdr:nvPicPr>
        <xdr:cNvPr id="340" name="Image 339">
          <a:extLst>
            <a:ext uri="{FF2B5EF4-FFF2-40B4-BE49-F238E27FC236}">
              <a16:creationId xmlns:a16="http://schemas.microsoft.com/office/drawing/2014/main" id="{00000000-0008-0000-0100-000054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468600" y="69046725"/>
          <a:ext cx="557924" cy="700800"/>
        </a:xfrm>
        <a:prstGeom prst="rect">
          <a:avLst/>
        </a:prstGeom>
      </xdr:spPr>
    </xdr:pic>
    <xdr:clientData/>
  </xdr:twoCellAnchor>
  <xdr:twoCellAnchor editAs="oneCell">
    <xdr:from>
      <xdr:col>9</xdr:col>
      <xdr:colOff>2730500</xdr:colOff>
      <xdr:row>106</xdr:row>
      <xdr:rowOff>635000</xdr:rowOff>
    </xdr:from>
    <xdr:to>
      <xdr:col>9</xdr:col>
      <xdr:colOff>3242608</xdr:colOff>
      <xdr:row>106</xdr:row>
      <xdr:rowOff>1037371</xdr:rowOff>
    </xdr:to>
    <xdr:pic>
      <xdr:nvPicPr>
        <xdr:cNvPr id="341" name="Image 340">
          <a:extLst>
            <a:ext uri="{FF2B5EF4-FFF2-40B4-BE49-F238E27FC236}">
              <a16:creationId xmlns:a16="http://schemas.microsoft.com/office/drawing/2014/main" id="{00000000-0008-0000-0100-000055010000}"/>
            </a:ext>
          </a:extLst>
        </xdr:cNvPr>
        <xdr:cNvPicPr>
          <a:picLocks noChangeAspect="1"/>
        </xdr:cNvPicPr>
      </xdr:nvPicPr>
      <xdr:blipFill>
        <a:blip xmlns:r="http://schemas.openxmlformats.org/officeDocument/2006/relationships" r:embed="rId23"/>
        <a:stretch>
          <a:fillRect/>
        </a:stretch>
      </xdr:blipFill>
      <xdr:spPr>
        <a:xfrm>
          <a:off x="18199100" y="69681725"/>
          <a:ext cx="512108" cy="402371"/>
        </a:xfrm>
        <a:prstGeom prst="rect">
          <a:avLst/>
        </a:prstGeom>
      </xdr:spPr>
    </xdr:pic>
    <xdr:clientData/>
  </xdr:twoCellAnchor>
  <xdr:twoCellAnchor editAs="oneCell">
    <xdr:from>
      <xdr:col>5</xdr:col>
      <xdr:colOff>2825750</xdr:colOff>
      <xdr:row>106</xdr:row>
      <xdr:rowOff>0</xdr:rowOff>
    </xdr:from>
    <xdr:to>
      <xdr:col>5</xdr:col>
      <xdr:colOff>3337858</xdr:colOff>
      <xdr:row>106</xdr:row>
      <xdr:rowOff>402371</xdr:rowOff>
    </xdr:to>
    <xdr:pic>
      <xdr:nvPicPr>
        <xdr:cNvPr id="342" name="Image 341">
          <a:extLst>
            <a:ext uri="{FF2B5EF4-FFF2-40B4-BE49-F238E27FC236}">
              <a16:creationId xmlns:a16="http://schemas.microsoft.com/office/drawing/2014/main" id="{00000000-0008-0000-0100-000056010000}"/>
            </a:ext>
          </a:extLst>
        </xdr:cNvPr>
        <xdr:cNvPicPr>
          <a:picLocks noChangeAspect="1"/>
        </xdr:cNvPicPr>
      </xdr:nvPicPr>
      <xdr:blipFill>
        <a:blip xmlns:r="http://schemas.openxmlformats.org/officeDocument/2006/relationships" r:embed="rId23"/>
        <a:stretch>
          <a:fillRect/>
        </a:stretch>
      </xdr:blipFill>
      <xdr:spPr>
        <a:xfrm>
          <a:off x="10941050" y="69046725"/>
          <a:ext cx="512108" cy="402371"/>
        </a:xfrm>
        <a:prstGeom prst="rect">
          <a:avLst/>
        </a:prstGeom>
      </xdr:spPr>
    </xdr:pic>
    <xdr:clientData/>
  </xdr:twoCellAnchor>
  <xdr:twoCellAnchor editAs="oneCell">
    <xdr:from>
      <xdr:col>3</xdr:col>
      <xdr:colOff>2857500</xdr:colOff>
      <xdr:row>112</xdr:row>
      <xdr:rowOff>95250</xdr:rowOff>
    </xdr:from>
    <xdr:to>
      <xdr:col>3</xdr:col>
      <xdr:colOff>3369608</xdr:colOff>
      <xdr:row>112</xdr:row>
      <xdr:rowOff>497621</xdr:rowOff>
    </xdr:to>
    <xdr:pic>
      <xdr:nvPicPr>
        <xdr:cNvPr id="343" name="Image 342">
          <a:extLst>
            <a:ext uri="{FF2B5EF4-FFF2-40B4-BE49-F238E27FC236}">
              <a16:creationId xmlns:a16="http://schemas.microsoft.com/office/drawing/2014/main" id="{00000000-0008-0000-0100-000057010000}"/>
            </a:ext>
          </a:extLst>
        </xdr:cNvPr>
        <xdr:cNvPicPr>
          <a:picLocks noChangeAspect="1"/>
        </xdr:cNvPicPr>
      </xdr:nvPicPr>
      <xdr:blipFill>
        <a:blip xmlns:r="http://schemas.openxmlformats.org/officeDocument/2006/relationships" r:embed="rId23"/>
        <a:stretch>
          <a:fillRect/>
        </a:stretch>
      </xdr:blipFill>
      <xdr:spPr>
        <a:xfrm>
          <a:off x="7296150" y="72904350"/>
          <a:ext cx="512108" cy="402371"/>
        </a:xfrm>
        <a:prstGeom prst="rect">
          <a:avLst/>
        </a:prstGeom>
      </xdr:spPr>
    </xdr:pic>
    <xdr:clientData/>
  </xdr:twoCellAnchor>
  <xdr:oneCellAnchor>
    <xdr:from>
      <xdr:col>1</xdr:col>
      <xdr:colOff>0</xdr:colOff>
      <xdr:row>112</xdr:row>
      <xdr:rowOff>0</xdr:rowOff>
    </xdr:from>
    <xdr:ext cx="508000" cy="396875"/>
    <xdr:pic>
      <xdr:nvPicPr>
        <xdr:cNvPr id="344" name="BIOE" descr="Logo AB Européen">
          <a:extLst>
            <a:ext uri="{FF2B5EF4-FFF2-40B4-BE49-F238E27FC236}">
              <a16:creationId xmlns:a16="http://schemas.microsoft.com/office/drawing/2014/main" id="{00000000-0008-0000-0100-000058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62000" y="72809100"/>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492124</xdr:colOff>
      <xdr:row>168</xdr:row>
      <xdr:rowOff>63500</xdr:rowOff>
    </xdr:from>
    <xdr:to>
      <xdr:col>3</xdr:col>
      <xdr:colOff>177908</xdr:colOff>
      <xdr:row>175</xdr:row>
      <xdr:rowOff>87313</xdr:rowOff>
    </xdr:to>
    <xdr:pic>
      <xdr:nvPicPr>
        <xdr:cNvPr id="345" name="Image 344">
          <a:extLst>
            <a:ext uri="{FF2B5EF4-FFF2-40B4-BE49-F238E27FC236}">
              <a16:creationId xmlns:a16="http://schemas.microsoft.com/office/drawing/2014/main" id="{00000000-0008-0000-0100-000059010000}"/>
            </a:ext>
          </a:extLst>
        </xdr:cNvPr>
        <xdr:cNvPicPr>
          <a:picLocks noChangeAspect="1"/>
        </xdr:cNvPicPr>
      </xdr:nvPicPr>
      <xdr:blipFill>
        <a:blip xmlns:r="http://schemas.openxmlformats.org/officeDocument/2006/relationships" r:embed="rId24"/>
        <a:stretch>
          <a:fillRect/>
        </a:stretch>
      </xdr:blipFill>
      <xdr:spPr>
        <a:xfrm>
          <a:off x="492124" y="83902550"/>
          <a:ext cx="4124434" cy="4291013"/>
        </a:xfrm>
        <a:prstGeom prst="rect">
          <a:avLst/>
        </a:prstGeom>
      </xdr:spPr>
    </xdr:pic>
    <xdr:clientData/>
  </xdr:twoCellAnchor>
  <xdr:twoCellAnchor editAs="oneCell">
    <xdr:from>
      <xdr:col>3</xdr:col>
      <xdr:colOff>0</xdr:colOff>
      <xdr:row>167</xdr:row>
      <xdr:rowOff>0</xdr:rowOff>
    </xdr:from>
    <xdr:to>
      <xdr:col>3</xdr:col>
      <xdr:colOff>557924</xdr:colOff>
      <xdr:row>167</xdr:row>
      <xdr:rowOff>700800</xdr:rowOff>
    </xdr:to>
    <xdr:pic>
      <xdr:nvPicPr>
        <xdr:cNvPr id="346" name="Image 345">
          <a:extLst>
            <a:ext uri="{FF2B5EF4-FFF2-40B4-BE49-F238E27FC236}">
              <a16:creationId xmlns:a16="http://schemas.microsoft.com/office/drawing/2014/main" id="{00000000-0008-0000-0100-00005A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38650" y="82572225"/>
          <a:ext cx="557924" cy="700800"/>
        </a:xfrm>
        <a:prstGeom prst="rect">
          <a:avLst/>
        </a:prstGeom>
      </xdr:spPr>
    </xdr:pic>
    <xdr:clientData/>
  </xdr:twoCellAnchor>
  <xdr:twoCellAnchor editAs="oneCell">
    <xdr:from>
      <xdr:col>5</xdr:col>
      <xdr:colOff>0</xdr:colOff>
      <xdr:row>167</xdr:row>
      <xdr:rowOff>0</xdr:rowOff>
    </xdr:from>
    <xdr:to>
      <xdr:col>5</xdr:col>
      <xdr:colOff>557924</xdr:colOff>
      <xdr:row>167</xdr:row>
      <xdr:rowOff>700800</xdr:rowOff>
    </xdr:to>
    <xdr:pic>
      <xdr:nvPicPr>
        <xdr:cNvPr id="347" name="Image 346">
          <a:extLst>
            <a:ext uri="{FF2B5EF4-FFF2-40B4-BE49-F238E27FC236}">
              <a16:creationId xmlns:a16="http://schemas.microsoft.com/office/drawing/2014/main" id="{00000000-0008-0000-0100-00005B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82572225"/>
          <a:ext cx="557924" cy="700800"/>
        </a:xfrm>
        <a:prstGeom prst="rect">
          <a:avLst/>
        </a:prstGeom>
      </xdr:spPr>
    </xdr:pic>
    <xdr:clientData/>
  </xdr:twoCellAnchor>
  <xdr:twoCellAnchor editAs="oneCell">
    <xdr:from>
      <xdr:col>7</xdr:col>
      <xdr:colOff>0</xdr:colOff>
      <xdr:row>167</xdr:row>
      <xdr:rowOff>0</xdr:rowOff>
    </xdr:from>
    <xdr:to>
      <xdr:col>7</xdr:col>
      <xdr:colOff>557924</xdr:colOff>
      <xdr:row>167</xdr:row>
      <xdr:rowOff>700800</xdr:rowOff>
    </xdr:to>
    <xdr:pic>
      <xdr:nvPicPr>
        <xdr:cNvPr id="348" name="Image 347">
          <a:extLst>
            <a:ext uri="{FF2B5EF4-FFF2-40B4-BE49-F238E27FC236}">
              <a16:creationId xmlns:a16="http://schemas.microsoft.com/office/drawing/2014/main" id="{00000000-0008-0000-0100-00005C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791950" y="82572225"/>
          <a:ext cx="557924" cy="700800"/>
        </a:xfrm>
        <a:prstGeom prst="rect">
          <a:avLst/>
        </a:prstGeom>
      </xdr:spPr>
    </xdr:pic>
    <xdr:clientData/>
  </xdr:twoCellAnchor>
  <xdr:twoCellAnchor editAs="oneCell">
    <xdr:from>
      <xdr:col>7</xdr:col>
      <xdr:colOff>95250</xdr:colOff>
      <xdr:row>170</xdr:row>
      <xdr:rowOff>793750</xdr:rowOff>
    </xdr:from>
    <xdr:to>
      <xdr:col>7</xdr:col>
      <xdr:colOff>653174</xdr:colOff>
      <xdr:row>171</xdr:row>
      <xdr:rowOff>224550</xdr:rowOff>
    </xdr:to>
    <xdr:pic>
      <xdr:nvPicPr>
        <xdr:cNvPr id="349" name="Image 348">
          <a:extLst>
            <a:ext uri="{FF2B5EF4-FFF2-40B4-BE49-F238E27FC236}">
              <a16:creationId xmlns:a16="http://schemas.microsoft.com/office/drawing/2014/main" id="{00000000-0008-0000-0100-00005D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887200" y="85309075"/>
          <a:ext cx="557924" cy="697625"/>
        </a:xfrm>
        <a:prstGeom prst="rect">
          <a:avLst/>
        </a:prstGeom>
      </xdr:spPr>
    </xdr:pic>
    <xdr:clientData/>
  </xdr:twoCellAnchor>
  <xdr:twoCellAnchor editAs="oneCell">
    <xdr:from>
      <xdr:col>7</xdr:col>
      <xdr:colOff>0</xdr:colOff>
      <xdr:row>173</xdr:row>
      <xdr:rowOff>0</xdr:rowOff>
    </xdr:from>
    <xdr:to>
      <xdr:col>7</xdr:col>
      <xdr:colOff>557924</xdr:colOff>
      <xdr:row>173</xdr:row>
      <xdr:rowOff>700800</xdr:rowOff>
    </xdr:to>
    <xdr:pic>
      <xdr:nvPicPr>
        <xdr:cNvPr id="350" name="Image 349">
          <a:extLst>
            <a:ext uri="{FF2B5EF4-FFF2-40B4-BE49-F238E27FC236}">
              <a16:creationId xmlns:a16="http://schemas.microsoft.com/office/drawing/2014/main" id="{00000000-0008-0000-0100-00005E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791950" y="86334600"/>
          <a:ext cx="557924" cy="700800"/>
        </a:xfrm>
        <a:prstGeom prst="rect">
          <a:avLst/>
        </a:prstGeom>
      </xdr:spPr>
    </xdr:pic>
    <xdr:clientData/>
  </xdr:twoCellAnchor>
  <xdr:twoCellAnchor editAs="oneCell">
    <xdr:from>
      <xdr:col>9</xdr:col>
      <xdr:colOff>0</xdr:colOff>
      <xdr:row>170</xdr:row>
      <xdr:rowOff>0</xdr:rowOff>
    </xdr:from>
    <xdr:to>
      <xdr:col>9</xdr:col>
      <xdr:colOff>557924</xdr:colOff>
      <xdr:row>170</xdr:row>
      <xdr:rowOff>700800</xdr:rowOff>
    </xdr:to>
    <xdr:pic>
      <xdr:nvPicPr>
        <xdr:cNvPr id="351" name="Image 350">
          <a:extLst>
            <a:ext uri="{FF2B5EF4-FFF2-40B4-BE49-F238E27FC236}">
              <a16:creationId xmlns:a16="http://schemas.microsoft.com/office/drawing/2014/main" id="{00000000-0008-0000-0100-00005F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468600" y="84515325"/>
          <a:ext cx="557924" cy="700800"/>
        </a:xfrm>
        <a:prstGeom prst="rect">
          <a:avLst/>
        </a:prstGeom>
      </xdr:spPr>
    </xdr:pic>
    <xdr:clientData/>
  </xdr:twoCellAnchor>
  <xdr:twoCellAnchor editAs="oneCell">
    <xdr:from>
      <xdr:col>5</xdr:col>
      <xdr:colOff>381000</xdr:colOff>
      <xdr:row>170</xdr:row>
      <xdr:rowOff>476250</xdr:rowOff>
    </xdr:from>
    <xdr:to>
      <xdr:col>5</xdr:col>
      <xdr:colOff>938924</xdr:colOff>
      <xdr:row>170</xdr:row>
      <xdr:rowOff>1177050</xdr:rowOff>
    </xdr:to>
    <xdr:pic>
      <xdr:nvPicPr>
        <xdr:cNvPr id="352" name="Image 351">
          <a:extLst>
            <a:ext uri="{FF2B5EF4-FFF2-40B4-BE49-F238E27FC236}">
              <a16:creationId xmlns:a16="http://schemas.microsoft.com/office/drawing/2014/main" id="{00000000-0008-0000-0100-000060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496300" y="84991575"/>
          <a:ext cx="557924" cy="700800"/>
        </a:xfrm>
        <a:prstGeom prst="rect">
          <a:avLst/>
        </a:prstGeom>
      </xdr:spPr>
    </xdr:pic>
    <xdr:clientData/>
  </xdr:twoCellAnchor>
  <xdr:twoCellAnchor editAs="oneCell">
    <xdr:from>
      <xdr:col>5</xdr:col>
      <xdr:colOff>0</xdr:colOff>
      <xdr:row>173</xdr:row>
      <xdr:rowOff>0</xdr:rowOff>
    </xdr:from>
    <xdr:to>
      <xdr:col>5</xdr:col>
      <xdr:colOff>557924</xdr:colOff>
      <xdr:row>173</xdr:row>
      <xdr:rowOff>700800</xdr:rowOff>
    </xdr:to>
    <xdr:pic>
      <xdr:nvPicPr>
        <xdr:cNvPr id="353" name="Image 352">
          <a:extLst>
            <a:ext uri="{FF2B5EF4-FFF2-40B4-BE49-F238E27FC236}">
              <a16:creationId xmlns:a16="http://schemas.microsoft.com/office/drawing/2014/main" id="{00000000-0008-0000-0100-000061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86334600"/>
          <a:ext cx="557924" cy="700800"/>
        </a:xfrm>
        <a:prstGeom prst="rect">
          <a:avLst/>
        </a:prstGeom>
      </xdr:spPr>
    </xdr:pic>
    <xdr:clientData/>
  </xdr:twoCellAnchor>
  <xdr:oneCellAnchor>
    <xdr:from>
      <xdr:col>5</xdr:col>
      <xdr:colOff>2857500</xdr:colOff>
      <xdr:row>173</xdr:row>
      <xdr:rowOff>127000</xdr:rowOff>
    </xdr:from>
    <xdr:ext cx="508000" cy="396875"/>
    <xdr:pic>
      <xdr:nvPicPr>
        <xdr:cNvPr id="354" name="BIOE" descr="Logo AB Européen">
          <a:extLst>
            <a:ext uri="{FF2B5EF4-FFF2-40B4-BE49-F238E27FC236}">
              <a16:creationId xmlns:a16="http://schemas.microsoft.com/office/drawing/2014/main" id="{00000000-0008-0000-0100-000062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0972800" y="86461600"/>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2794000</xdr:colOff>
      <xdr:row>167</xdr:row>
      <xdr:rowOff>254000</xdr:rowOff>
    </xdr:from>
    <xdr:ext cx="508000" cy="396875"/>
    <xdr:pic>
      <xdr:nvPicPr>
        <xdr:cNvPr id="355" name="BIOE" descr="Logo AB Européen">
          <a:extLst>
            <a:ext uri="{FF2B5EF4-FFF2-40B4-BE49-F238E27FC236}">
              <a16:creationId xmlns:a16="http://schemas.microsoft.com/office/drawing/2014/main" id="{00000000-0008-0000-0100-000063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232650" y="82826225"/>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158750</xdr:colOff>
      <xdr:row>178</xdr:row>
      <xdr:rowOff>222250</xdr:rowOff>
    </xdr:from>
    <xdr:ext cx="508000" cy="396875"/>
    <xdr:pic>
      <xdr:nvPicPr>
        <xdr:cNvPr id="356" name="BIOE" descr="Logo AB Européen">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627350" y="89681050"/>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127000</xdr:colOff>
      <xdr:row>168</xdr:row>
      <xdr:rowOff>476250</xdr:rowOff>
    </xdr:from>
    <xdr:to>
      <xdr:col>5</xdr:col>
      <xdr:colOff>790014</xdr:colOff>
      <xdr:row>170</xdr:row>
      <xdr:rowOff>669111</xdr:rowOff>
    </xdr:to>
    <xdr:pic>
      <xdr:nvPicPr>
        <xdr:cNvPr id="357" name="Image 356">
          <a:extLst>
            <a:ext uri="{FF2B5EF4-FFF2-40B4-BE49-F238E27FC236}">
              <a16:creationId xmlns:a16="http://schemas.microsoft.com/office/drawing/2014/main" id="{00000000-0008-0000-0100-000065010000}"/>
            </a:ext>
          </a:extLst>
        </xdr:cNvPr>
        <xdr:cNvPicPr>
          <a:picLocks noChangeAspect="1"/>
        </xdr:cNvPicPr>
      </xdr:nvPicPr>
      <xdr:blipFill>
        <a:blip xmlns:r="http://schemas.openxmlformats.org/officeDocument/2006/relationships" r:embed="rId20"/>
        <a:stretch>
          <a:fillRect/>
        </a:stretch>
      </xdr:blipFill>
      <xdr:spPr>
        <a:xfrm>
          <a:off x="8051800" y="84315300"/>
          <a:ext cx="853514" cy="869136"/>
        </a:xfrm>
        <a:prstGeom prst="rect">
          <a:avLst/>
        </a:prstGeom>
      </xdr:spPr>
    </xdr:pic>
    <xdr:clientData/>
  </xdr:twoCellAnchor>
  <xdr:twoCellAnchor editAs="oneCell">
    <xdr:from>
      <xdr:col>7</xdr:col>
      <xdr:colOff>3369566</xdr:colOff>
      <xdr:row>165</xdr:row>
      <xdr:rowOff>170917</xdr:rowOff>
    </xdr:from>
    <xdr:to>
      <xdr:col>9</xdr:col>
      <xdr:colOff>768857</xdr:colOff>
      <xdr:row>167</xdr:row>
      <xdr:rowOff>602991</xdr:rowOff>
    </xdr:to>
    <xdr:pic>
      <xdr:nvPicPr>
        <xdr:cNvPr id="358" name="Image 16">
          <a:extLst>
            <a:ext uri="{FF2B5EF4-FFF2-40B4-BE49-F238E27FC236}">
              <a16:creationId xmlns:a16="http://schemas.microsoft.com/office/drawing/2014/main" id="{00000000-0008-0000-0100-000066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rot="20316627">
          <a:off x="15161516" y="82019242"/>
          <a:ext cx="1075941" cy="1155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2921000</xdr:colOff>
      <xdr:row>170</xdr:row>
      <xdr:rowOff>0</xdr:rowOff>
    </xdr:from>
    <xdr:ext cx="508000" cy="396875"/>
    <xdr:pic>
      <xdr:nvPicPr>
        <xdr:cNvPr id="359" name="BIOE" descr="Logo AB Européen">
          <a:extLst>
            <a:ext uri="{FF2B5EF4-FFF2-40B4-BE49-F238E27FC236}">
              <a16:creationId xmlns:a16="http://schemas.microsoft.com/office/drawing/2014/main" id="{00000000-0008-0000-0100-000067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389600" y="84515325"/>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2571750</xdr:colOff>
      <xdr:row>112</xdr:row>
      <xdr:rowOff>285750</xdr:rowOff>
    </xdr:from>
    <xdr:ext cx="508000" cy="396875"/>
    <xdr:pic>
      <xdr:nvPicPr>
        <xdr:cNvPr id="360" name="BIOE" descr="Logo AB Européen">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040350" y="73094850"/>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115</xdr:row>
      <xdr:rowOff>0</xdr:rowOff>
    </xdr:from>
    <xdr:ext cx="508000" cy="396875"/>
    <xdr:pic>
      <xdr:nvPicPr>
        <xdr:cNvPr id="361" name="BIOE" descr="Logo AB Européen">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438650" y="74752200"/>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117</xdr:row>
      <xdr:rowOff>0</xdr:rowOff>
    </xdr:from>
    <xdr:ext cx="508000" cy="396875"/>
    <xdr:pic>
      <xdr:nvPicPr>
        <xdr:cNvPr id="362" name="BIOE" descr="Logo AB Européen">
          <a:extLst>
            <a:ext uri="{FF2B5EF4-FFF2-40B4-BE49-F238E27FC236}">
              <a16:creationId xmlns:a16="http://schemas.microsoft.com/office/drawing/2014/main" id="{00000000-0008-0000-0100-00006A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468600" y="75933300"/>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2825750</xdr:colOff>
      <xdr:row>88</xdr:row>
      <xdr:rowOff>31750</xdr:rowOff>
    </xdr:from>
    <xdr:ext cx="508000" cy="396875"/>
    <xdr:pic>
      <xdr:nvPicPr>
        <xdr:cNvPr id="363" name="BIOE" descr="Logo AB Européen">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3587750" y="57296050"/>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96</xdr:row>
      <xdr:rowOff>0</xdr:rowOff>
    </xdr:from>
    <xdr:ext cx="508000" cy="396875"/>
    <xdr:pic>
      <xdr:nvPicPr>
        <xdr:cNvPr id="364" name="BIOE" descr="Logo AB Européen">
          <a:extLst>
            <a:ext uri="{FF2B5EF4-FFF2-40B4-BE49-F238E27FC236}">
              <a16:creationId xmlns:a16="http://schemas.microsoft.com/office/drawing/2014/main" id="{00000000-0008-0000-0100-00006C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468600" y="62207775"/>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127000</xdr:colOff>
      <xdr:row>76</xdr:row>
      <xdr:rowOff>666750</xdr:rowOff>
    </xdr:from>
    <xdr:ext cx="508000" cy="396875"/>
    <xdr:pic>
      <xdr:nvPicPr>
        <xdr:cNvPr id="365" name="BIOE" descr="Logo AB Européen">
          <a:extLst>
            <a:ext uri="{FF2B5EF4-FFF2-40B4-BE49-F238E27FC236}">
              <a16:creationId xmlns:a16="http://schemas.microsoft.com/office/drawing/2014/main" id="{00000000-0008-0000-0100-00006D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89000" y="49634775"/>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2476500</xdr:colOff>
      <xdr:row>71</xdr:row>
      <xdr:rowOff>412750</xdr:rowOff>
    </xdr:from>
    <xdr:ext cx="508000" cy="396875"/>
    <xdr:pic>
      <xdr:nvPicPr>
        <xdr:cNvPr id="366" name="BIOE" descr="Logo AB Européen">
          <a:extLst>
            <a:ext uri="{FF2B5EF4-FFF2-40B4-BE49-F238E27FC236}">
              <a16:creationId xmlns:a16="http://schemas.microsoft.com/office/drawing/2014/main" id="{00000000-0008-0000-0100-00006E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0591800" y="46256575"/>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74</xdr:row>
      <xdr:rowOff>0</xdr:rowOff>
    </xdr:from>
    <xdr:ext cx="508000" cy="396875"/>
    <xdr:pic>
      <xdr:nvPicPr>
        <xdr:cNvPr id="367" name="BIOE" descr="Logo AB Européen">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468600" y="47786925"/>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48</xdr:row>
      <xdr:rowOff>0</xdr:rowOff>
    </xdr:from>
    <xdr:ext cx="508000" cy="396875"/>
    <xdr:pic>
      <xdr:nvPicPr>
        <xdr:cNvPr id="368" name="BIOE" descr="Logo AB Européen">
          <a:extLst>
            <a:ext uri="{FF2B5EF4-FFF2-40B4-BE49-F238E27FC236}">
              <a16:creationId xmlns:a16="http://schemas.microsoft.com/office/drawing/2014/main" id="{00000000-0008-0000-0100-000070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62000" y="30784800"/>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31750</xdr:colOff>
      <xdr:row>56</xdr:row>
      <xdr:rowOff>190500</xdr:rowOff>
    </xdr:from>
    <xdr:ext cx="508000" cy="396875"/>
    <xdr:pic>
      <xdr:nvPicPr>
        <xdr:cNvPr id="369" name="BIOE" descr="Logo AB Européen">
          <a:extLst>
            <a:ext uri="{FF2B5EF4-FFF2-40B4-BE49-F238E27FC236}">
              <a16:creationId xmlns:a16="http://schemas.microsoft.com/office/drawing/2014/main" id="{00000000-0008-0000-0100-000071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470400" y="35918775"/>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34</xdr:row>
      <xdr:rowOff>0</xdr:rowOff>
    </xdr:from>
    <xdr:ext cx="508000" cy="396875"/>
    <xdr:pic>
      <xdr:nvPicPr>
        <xdr:cNvPr id="371" name="BIOE" descr="Logo AB Européen">
          <a:extLst>
            <a:ext uri="{FF2B5EF4-FFF2-40B4-BE49-F238E27FC236}">
              <a16:creationId xmlns:a16="http://schemas.microsoft.com/office/drawing/2014/main" id="{00000000-0008-0000-0100-000073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1791950" y="21307425"/>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254000</xdr:colOff>
      <xdr:row>31</xdr:row>
      <xdr:rowOff>635000</xdr:rowOff>
    </xdr:from>
    <xdr:ext cx="508000" cy="396875"/>
    <xdr:pic>
      <xdr:nvPicPr>
        <xdr:cNvPr id="372" name="BIOE" descr="Logo AB Européen">
          <a:extLst>
            <a:ext uri="{FF2B5EF4-FFF2-40B4-BE49-F238E27FC236}">
              <a16:creationId xmlns:a16="http://schemas.microsoft.com/office/drawing/2014/main" id="{00000000-0008-0000-0100-000074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9300" y="19999325"/>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31</xdr:row>
      <xdr:rowOff>0</xdr:rowOff>
    </xdr:from>
    <xdr:ext cx="508000" cy="396875"/>
    <xdr:pic>
      <xdr:nvPicPr>
        <xdr:cNvPr id="373" name="BIOE" descr="Logo AB Européen">
          <a:extLst>
            <a:ext uri="{FF2B5EF4-FFF2-40B4-BE49-F238E27FC236}">
              <a16:creationId xmlns:a16="http://schemas.microsoft.com/office/drawing/2014/main" id="{00000000-0008-0000-0100-000075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438650" y="19364325"/>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16</xdr:row>
      <xdr:rowOff>0</xdr:rowOff>
    </xdr:from>
    <xdr:ext cx="508000" cy="396875"/>
    <xdr:pic>
      <xdr:nvPicPr>
        <xdr:cNvPr id="374" name="BIOE" descr="Logo AB Européen">
          <a:extLst>
            <a:ext uri="{FF2B5EF4-FFF2-40B4-BE49-F238E27FC236}">
              <a16:creationId xmlns:a16="http://schemas.microsoft.com/office/drawing/2014/main" id="{00000000-0008-0000-0100-000076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468600" y="9248775"/>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16</xdr:row>
      <xdr:rowOff>0</xdr:rowOff>
    </xdr:from>
    <xdr:ext cx="508000" cy="396875"/>
    <xdr:pic>
      <xdr:nvPicPr>
        <xdr:cNvPr id="375" name="BIOE" descr="Logo AB Européen">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438650" y="9248775"/>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127000</xdr:colOff>
      <xdr:row>5</xdr:row>
      <xdr:rowOff>539750</xdr:rowOff>
    </xdr:from>
    <xdr:ext cx="508000" cy="396875"/>
    <xdr:pic>
      <xdr:nvPicPr>
        <xdr:cNvPr id="376" name="BIOE" descr="Logo AB Européen">
          <a:extLst>
            <a:ext uri="{FF2B5EF4-FFF2-40B4-BE49-F238E27FC236}">
              <a16:creationId xmlns:a16="http://schemas.microsoft.com/office/drawing/2014/main" id="{00000000-0008-0000-0100-000078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242300" y="2901950"/>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34</xdr:row>
      <xdr:rowOff>0</xdr:rowOff>
    </xdr:from>
    <xdr:ext cx="508000" cy="396875"/>
    <xdr:pic>
      <xdr:nvPicPr>
        <xdr:cNvPr id="377" name="BIOE" descr="Logo AB Européen">
          <a:extLst>
            <a:ext uri="{FF2B5EF4-FFF2-40B4-BE49-F238E27FC236}">
              <a16:creationId xmlns:a16="http://schemas.microsoft.com/office/drawing/2014/main" id="{00000000-0008-0000-0100-000079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1791950" y="21307425"/>
          <a:ext cx="5080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3397250</xdr:colOff>
      <xdr:row>46</xdr:row>
      <xdr:rowOff>285750</xdr:rowOff>
    </xdr:from>
    <xdr:to>
      <xdr:col>5</xdr:col>
      <xdr:colOff>567764</xdr:colOff>
      <xdr:row>48</xdr:row>
      <xdr:rowOff>478611</xdr:rowOff>
    </xdr:to>
    <xdr:pic>
      <xdr:nvPicPr>
        <xdr:cNvPr id="378" name="Image 377">
          <a:extLst>
            <a:ext uri="{FF2B5EF4-FFF2-40B4-BE49-F238E27FC236}">
              <a16:creationId xmlns:a16="http://schemas.microsoft.com/office/drawing/2014/main" id="{00000000-0008-0000-0100-00007A010000}"/>
            </a:ext>
          </a:extLst>
        </xdr:cNvPr>
        <xdr:cNvPicPr>
          <a:picLocks noChangeAspect="1"/>
        </xdr:cNvPicPr>
      </xdr:nvPicPr>
      <xdr:blipFill>
        <a:blip xmlns:r="http://schemas.openxmlformats.org/officeDocument/2006/relationships" r:embed="rId20"/>
        <a:stretch>
          <a:fillRect/>
        </a:stretch>
      </xdr:blipFill>
      <xdr:spPr>
        <a:xfrm>
          <a:off x="7835900" y="30394275"/>
          <a:ext cx="847164" cy="869136"/>
        </a:xfrm>
        <a:prstGeom prst="rect">
          <a:avLst/>
        </a:prstGeom>
      </xdr:spPr>
    </xdr:pic>
    <xdr:clientData/>
  </xdr:twoCellAnchor>
  <xdr:twoCellAnchor editAs="oneCell">
    <xdr:from>
      <xdr:col>7</xdr:col>
      <xdr:colOff>222250</xdr:colOff>
      <xdr:row>56</xdr:row>
      <xdr:rowOff>476250</xdr:rowOff>
    </xdr:from>
    <xdr:to>
      <xdr:col>7</xdr:col>
      <xdr:colOff>780174</xdr:colOff>
      <xdr:row>56</xdr:row>
      <xdr:rowOff>1177050</xdr:rowOff>
    </xdr:to>
    <xdr:pic>
      <xdr:nvPicPr>
        <xdr:cNvPr id="379" name="Image 378">
          <a:extLst>
            <a:ext uri="{FF2B5EF4-FFF2-40B4-BE49-F238E27FC236}">
              <a16:creationId xmlns:a16="http://schemas.microsoft.com/office/drawing/2014/main" id="{00000000-0008-0000-0100-00007B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033250" y="36099750"/>
          <a:ext cx="557924" cy="700800"/>
        </a:xfrm>
        <a:prstGeom prst="rect">
          <a:avLst/>
        </a:prstGeom>
      </xdr:spPr>
    </xdr:pic>
    <xdr:clientData/>
  </xdr:twoCellAnchor>
  <xdr:twoCellAnchor editAs="oneCell">
    <xdr:from>
      <xdr:col>3</xdr:col>
      <xdr:colOff>0</xdr:colOff>
      <xdr:row>25</xdr:row>
      <xdr:rowOff>0</xdr:rowOff>
    </xdr:from>
    <xdr:to>
      <xdr:col>3</xdr:col>
      <xdr:colOff>557924</xdr:colOff>
      <xdr:row>25</xdr:row>
      <xdr:rowOff>700800</xdr:rowOff>
    </xdr:to>
    <xdr:pic>
      <xdr:nvPicPr>
        <xdr:cNvPr id="380" name="Image 379">
          <a:extLst>
            <a:ext uri="{FF2B5EF4-FFF2-40B4-BE49-F238E27FC236}">
              <a16:creationId xmlns:a16="http://schemas.microsoft.com/office/drawing/2014/main" id="{00000000-0008-0000-0100-00007C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45000" y="15557500"/>
          <a:ext cx="557924" cy="700800"/>
        </a:xfrm>
        <a:prstGeom prst="rect">
          <a:avLst/>
        </a:prstGeom>
      </xdr:spPr>
    </xdr:pic>
    <xdr:clientData/>
  </xdr:twoCellAnchor>
  <xdr:oneCellAnchor>
    <xdr:from>
      <xdr:col>7</xdr:col>
      <xdr:colOff>0</xdr:colOff>
      <xdr:row>76</xdr:row>
      <xdr:rowOff>0</xdr:rowOff>
    </xdr:from>
    <xdr:ext cx="570624" cy="713500"/>
    <xdr:pic>
      <xdr:nvPicPr>
        <xdr:cNvPr id="381" name="Image 380">
          <a:extLst>
            <a:ext uri="{FF2B5EF4-FFF2-40B4-BE49-F238E27FC236}">
              <a16:creationId xmlns:a16="http://schemas.microsoft.com/office/drawing/2014/main" id="{00000000-0008-0000-0100-00007D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811000" y="48831500"/>
          <a:ext cx="570624" cy="713500"/>
        </a:xfrm>
        <a:prstGeom prst="rect">
          <a:avLst/>
        </a:prstGeom>
      </xdr:spPr>
    </xdr:pic>
    <xdr:clientData/>
  </xdr:oneCellAnchor>
  <xdr:twoCellAnchor editAs="oneCell">
    <xdr:from>
      <xdr:col>3</xdr:col>
      <xdr:colOff>0</xdr:colOff>
      <xdr:row>106</xdr:row>
      <xdr:rowOff>0</xdr:rowOff>
    </xdr:from>
    <xdr:to>
      <xdr:col>3</xdr:col>
      <xdr:colOff>557924</xdr:colOff>
      <xdr:row>106</xdr:row>
      <xdr:rowOff>700800</xdr:rowOff>
    </xdr:to>
    <xdr:pic>
      <xdr:nvPicPr>
        <xdr:cNvPr id="382" name="Image 381">
          <a:extLst>
            <a:ext uri="{FF2B5EF4-FFF2-40B4-BE49-F238E27FC236}">
              <a16:creationId xmlns:a16="http://schemas.microsoft.com/office/drawing/2014/main" id="{00000000-0008-0000-0100-00007E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45000" y="68865750"/>
          <a:ext cx="557924" cy="700800"/>
        </a:xfrm>
        <a:prstGeom prst="rect">
          <a:avLst/>
        </a:prstGeom>
      </xdr:spPr>
    </xdr:pic>
    <xdr:clientData/>
  </xdr:twoCellAnchor>
  <xdr:twoCellAnchor editAs="oneCell">
    <xdr:from>
      <xdr:col>3</xdr:col>
      <xdr:colOff>222250</xdr:colOff>
      <xdr:row>178</xdr:row>
      <xdr:rowOff>730250</xdr:rowOff>
    </xdr:from>
    <xdr:to>
      <xdr:col>3</xdr:col>
      <xdr:colOff>780174</xdr:colOff>
      <xdr:row>178</xdr:row>
      <xdr:rowOff>1431050</xdr:rowOff>
    </xdr:to>
    <xdr:pic>
      <xdr:nvPicPr>
        <xdr:cNvPr id="383" name="Image 382">
          <a:extLst>
            <a:ext uri="{FF2B5EF4-FFF2-40B4-BE49-F238E27FC236}">
              <a16:creationId xmlns:a16="http://schemas.microsoft.com/office/drawing/2014/main" id="{00000000-0008-0000-0100-00007F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667250" y="89947750"/>
          <a:ext cx="557924" cy="700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119429</xdr:colOff>
      <xdr:row>5</xdr:row>
      <xdr:rowOff>175114</xdr:rowOff>
    </xdr:from>
    <xdr:to>
      <xdr:col>12</xdr:col>
      <xdr:colOff>486508</xdr:colOff>
      <xdr:row>7</xdr:row>
      <xdr:rowOff>114300</xdr:rowOff>
    </xdr:to>
    <xdr:sp macro="" textlink="">
      <xdr:nvSpPr>
        <xdr:cNvPr id="2" name="ZoneTexte 1">
          <a:extLst>
            <a:ext uri="{FF2B5EF4-FFF2-40B4-BE49-F238E27FC236}">
              <a16:creationId xmlns:a16="http://schemas.microsoft.com/office/drawing/2014/main" id="{00000000-0008-0000-0200-000002000000}"/>
            </a:ext>
          </a:extLst>
        </xdr:cNvPr>
        <xdr:cNvSpPr txBox="1"/>
      </xdr:nvSpPr>
      <xdr:spPr>
        <a:xfrm>
          <a:off x="5053379"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5</xdr:row>
      <xdr:rowOff>180975</xdr:rowOff>
    </xdr:from>
    <xdr:to>
      <xdr:col>12</xdr:col>
      <xdr:colOff>2247167</xdr:colOff>
      <xdr:row>7</xdr:row>
      <xdr:rowOff>184638</xdr:rowOff>
    </xdr:to>
    <xdr:sp macro="" textlink="">
      <xdr:nvSpPr>
        <xdr:cNvPr id="3" name="ZoneTexte 2">
          <a:extLst>
            <a:ext uri="{FF2B5EF4-FFF2-40B4-BE49-F238E27FC236}">
              <a16:creationId xmlns:a16="http://schemas.microsoft.com/office/drawing/2014/main" id="{00000000-0008-0000-0200-000003000000}"/>
            </a:ext>
          </a:extLst>
        </xdr:cNvPr>
        <xdr:cNvSpPr txBox="1"/>
      </xdr:nvSpPr>
      <xdr:spPr>
        <a:xfrm>
          <a:off x="7353300" y="1504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0</xdr:row>
      <xdr:rowOff>0</xdr:rowOff>
    </xdr:from>
    <xdr:to>
      <xdr:col>3</xdr:col>
      <xdr:colOff>1066800</xdr:colOff>
      <xdr:row>1</xdr:row>
      <xdr:rowOff>0</xdr:rowOff>
    </xdr:to>
    <xdr:sp macro="" textlink="">
      <xdr:nvSpPr>
        <xdr:cNvPr id="4" name="Rectangle 3">
          <a:extLst>
            <a:ext uri="{FF2B5EF4-FFF2-40B4-BE49-F238E27FC236}">
              <a16:creationId xmlns:a16="http://schemas.microsoft.com/office/drawing/2014/main" id="{00000000-0008-0000-0200-000004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0</xdr:row>
      <xdr:rowOff>0</xdr:rowOff>
    </xdr:from>
    <xdr:to>
      <xdr:col>12</xdr:col>
      <xdr:colOff>1447799</xdr:colOff>
      <xdr:row>1</xdr:row>
      <xdr:rowOff>0</xdr:rowOff>
    </xdr:to>
    <xdr:sp macro="" textlink="">
      <xdr:nvSpPr>
        <xdr:cNvPr id="5" name="Rectangle 4">
          <a:extLst>
            <a:ext uri="{FF2B5EF4-FFF2-40B4-BE49-F238E27FC236}">
              <a16:creationId xmlns:a16="http://schemas.microsoft.com/office/drawing/2014/main" id="{00000000-0008-0000-0200-000005000000}"/>
            </a:ext>
          </a:extLst>
        </xdr:cNvPr>
        <xdr:cNvSpPr/>
      </xdr:nvSpPr>
      <xdr:spPr>
        <a:xfrm>
          <a:off x="2657474"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5</xdr:row>
      <xdr:rowOff>175114</xdr:rowOff>
    </xdr:from>
    <xdr:to>
      <xdr:col>24</xdr:col>
      <xdr:colOff>486508</xdr:colOff>
      <xdr:row>7</xdr:row>
      <xdr:rowOff>114300</xdr:rowOff>
    </xdr:to>
    <xdr:sp macro="" textlink="">
      <xdr:nvSpPr>
        <xdr:cNvPr id="6" name="ZoneTexte 5">
          <a:extLst>
            <a:ext uri="{FF2B5EF4-FFF2-40B4-BE49-F238E27FC236}">
              <a16:creationId xmlns:a16="http://schemas.microsoft.com/office/drawing/2014/main" id="{00000000-0008-0000-0200-000006000000}"/>
            </a:ext>
          </a:extLst>
        </xdr:cNvPr>
        <xdr:cNvSpPr txBox="1"/>
      </xdr:nvSpPr>
      <xdr:spPr>
        <a:xfrm>
          <a:off x="13102004"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5</xdr:row>
      <xdr:rowOff>142875</xdr:rowOff>
    </xdr:from>
    <xdr:to>
      <xdr:col>24</xdr:col>
      <xdr:colOff>2151917</xdr:colOff>
      <xdr:row>7</xdr:row>
      <xdr:rowOff>146538</xdr:rowOff>
    </xdr:to>
    <xdr:sp macro="" textlink="">
      <xdr:nvSpPr>
        <xdr:cNvPr id="7" name="ZoneTexte 6">
          <a:extLst>
            <a:ext uri="{FF2B5EF4-FFF2-40B4-BE49-F238E27FC236}">
              <a16:creationId xmlns:a16="http://schemas.microsoft.com/office/drawing/2014/main" id="{00000000-0008-0000-0200-000007000000}"/>
            </a:ext>
          </a:extLst>
        </xdr:cNvPr>
        <xdr:cNvSpPr txBox="1"/>
      </xdr:nvSpPr>
      <xdr:spPr>
        <a:xfrm>
          <a:off x="15306675" y="14668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0</xdr:row>
      <xdr:rowOff>0</xdr:rowOff>
    </xdr:from>
    <xdr:to>
      <xdr:col>15</xdr:col>
      <xdr:colOff>1066800</xdr:colOff>
      <xdr:row>1</xdr:row>
      <xdr:rowOff>0</xdr:rowOff>
    </xdr:to>
    <xdr:sp macro="" textlink="">
      <xdr:nvSpPr>
        <xdr:cNvPr id="8" name="Rectangle 7">
          <a:extLst>
            <a:ext uri="{FF2B5EF4-FFF2-40B4-BE49-F238E27FC236}">
              <a16:creationId xmlns:a16="http://schemas.microsoft.com/office/drawing/2014/main" id="{00000000-0008-0000-0200-000008000000}"/>
            </a:ext>
          </a:extLst>
        </xdr:cNvPr>
        <xdr:cNvSpPr/>
      </xdr:nvSpPr>
      <xdr:spPr>
        <a:xfrm>
          <a:off x="9639300"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0</xdr:row>
      <xdr:rowOff>0</xdr:rowOff>
    </xdr:from>
    <xdr:to>
      <xdr:col>24</xdr:col>
      <xdr:colOff>1447799</xdr:colOff>
      <xdr:row>1</xdr:row>
      <xdr:rowOff>0</xdr:rowOff>
    </xdr:to>
    <xdr:sp macro="" textlink="">
      <xdr:nvSpPr>
        <xdr:cNvPr id="9" name="Rectangle 8">
          <a:extLst>
            <a:ext uri="{FF2B5EF4-FFF2-40B4-BE49-F238E27FC236}">
              <a16:creationId xmlns:a16="http://schemas.microsoft.com/office/drawing/2014/main" id="{00000000-0008-0000-0200-000009000000}"/>
            </a:ext>
          </a:extLst>
        </xdr:cNvPr>
        <xdr:cNvSpPr/>
      </xdr:nvSpPr>
      <xdr:spPr>
        <a:xfrm>
          <a:off x="10706099"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6</xdr:row>
          <xdr:rowOff>47625</xdr:rowOff>
        </xdr:from>
        <xdr:to>
          <xdr:col>3</xdr:col>
          <xdr:colOff>1495425</xdr:colOff>
          <xdr:row>6</xdr:row>
          <xdr:rowOff>152400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6</xdr:row>
          <xdr:rowOff>57150</xdr:rowOff>
        </xdr:from>
        <xdr:to>
          <xdr:col>9</xdr:col>
          <xdr:colOff>104775</xdr:colOff>
          <xdr:row>6</xdr:row>
          <xdr:rowOff>161925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1162050</xdr:colOff>
          <xdr:row>6</xdr:row>
          <xdr:rowOff>66675</xdr:rowOff>
        </xdr:from>
        <xdr:to>
          <xdr:col>12</xdr:col>
          <xdr:colOff>1514475</xdr:colOff>
          <xdr:row>6</xdr:row>
          <xdr:rowOff>171450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1009650</xdr:colOff>
          <xdr:row>6</xdr:row>
          <xdr:rowOff>47625</xdr:rowOff>
        </xdr:from>
        <xdr:to>
          <xdr:col>15</xdr:col>
          <xdr:colOff>1362075</xdr:colOff>
          <xdr:row>6</xdr:row>
          <xdr:rowOff>152400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6</xdr:row>
          <xdr:rowOff>66675</xdr:rowOff>
        </xdr:from>
        <xdr:to>
          <xdr:col>21</xdr:col>
          <xdr:colOff>104775</xdr:colOff>
          <xdr:row>6</xdr:row>
          <xdr:rowOff>171450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6</xdr:row>
          <xdr:rowOff>66675</xdr:rowOff>
        </xdr:from>
        <xdr:to>
          <xdr:col>24</xdr:col>
          <xdr:colOff>1381125</xdr:colOff>
          <xdr:row>6</xdr:row>
          <xdr:rowOff>171450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0</xdr:row>
      <xdr:rowOff>241301</xdr:rowOff>
    </xdr:from>
    <xdr:to>
      <xdr:col>2</xdr:col>
      <xdr:colOff>634546</xdr:colOff>
      <xdr:row>0</xdr:row>
      <xdr:rowOff>393700</xdr:rowOff>
    </xdr:to>
    <xdr:pic>
      <xdr:nvPicPr>
        <xdr:cNvPr id="16" name="Image 299">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76200</xdr:colOff>
      <xdr:row>0</xdr:row>
      <xdr:rowOff>215900</xdr:rowOff>
    </xdr:from>
    <xdr:to>
      <xdr:col>14</xdr:col>
      <xdr:colOff>634546</xdr:colOff>
      <xdr:row>0</xdr:row>
      <xdr:rowOff>368299</xdr:rowOff>
    </xdr:to>
    <xdr:pic>
      <xdr:nvPicPr>
        <xdr:cNvPr id="17" name="Image 299">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119429</xdr:colOff>
      <xdr:row>83</xdr:row>
      <xdr:rowOff>175114</xdr:rowOff>
    </xdr:from>
    <xdr:to>
      <xdr:col>12</xdr:col>
      <xdr:colOff>486508</xdr:colOff>
      <xdr:row>85</xdr:row>
      <xdr:rowOff>114300</xdr:rowOff>
    </xdr:to>
    <xdr:sp macro="" textlink="">
      <xdr:nvSpPr>
        <xdr:cNvPr id="18" name="ZoneTexte 17">
          <a:extLst>
            <a:ext uri="{FF2B5EF4-FFF2-40B4-BE49-F238E27FC236}">
              <a16:creationId xmlns:a16="http://schemas.microsoft.com/office/drawing/2014/main" id="{00000000-0008-0000-0200-000012000000}"/>
            </a:ext>
          </a:extLst>
        </xdr:cNvPr>
        <xdr:cNvSpPr txBox="1"/>
      </xdr:nvSpPr>
      <xdr:spPr>
        <a:xfrm>
          <a:off x="5053379"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83</xdr:row>
      <xdr:rowOff>180975</xdr:rowOff>
    </xdr:from>
    <xdr:to>
      <xdr:col>12</xdr:col>
      <xdr:colOff>2247167</xdr:colOff>
      <xdr:row>85</xdr:row>
      <xdr:rowOff>184638</xdr:rowOff>
    </xdr:to>
    <xdr:sp macro="" textlink="">
      <xdr:nvSpPr>
        <xdr:cNvPr id="19" name="ZoneTexte 18">
          <a:extLst>
            <a:ext uri="{FF2B5EF4-FFF2-40B4-BE49-F238E27FC236}">
              <a16:creationId xmlns:a16="http://schemas.microsoft.com/office/drawing/2014/main" id="{00000000-0008-0000-0200-000013000000}"/>
            </a:ext>
          </a:extLst>
        </xdr:cNvPr>
        <xdr:cNvSpPr txBox="1"/>
      </xdr:nvSpPr>
      <xdr:spPr>
        <a:xfrm>
          <a:off x="7353300" y="145637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78</xdr:row>
      <xdr:rowOff>0</xdr:rowOff>
    </xdr:from>
    <xdr:to>
      <xdr:col>3</xdr:col>
      <xdr:colOff>1066800</xdr:colOff>
      <xdr:row>79</xdr:row>
      <xdr:rowOff>0</xdr:rowOff>
    </xdr:to>
    <xdr:sp macro="" textlink="">
      <xdr:nvSpPr>
        <xdr:cNvPr id="20" name="Rectangle 19">
          <a:extLst>
            <a:ext uri="{FF2B5EF4-FFF2-40B4-BE49-F238E27FC236}">
              <a16:creationId xmlns:a16="http://schemas.microsoft.com/office/drawing/2014/main" id="{00000000-0008-0000-0200-000014000000}"/>
            </a:ext>
          </a:extLst>
        </xdr:cNvPr>
        <xdr:cNvSpPr/>
      </xdr:nvSpPr>
      <xdr:spPr>
        <a:xfrm>
          <a:off x="1590675"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78</xdr:row>
      <xdr:rowOff>0</xdr:rowOff>
    </xdr:from>
    <xdr:to>
      <xdr:col>12</xdr:col>
      <xdr:colOff>1447799</xdr:colOff>
      <xdr:row>79</xdr:row>
      <xdr:rowOff>0</xdr:rowOff>
    </xdr:to>
    <xdr:sp macro="" textlink="">
      <xdr:nvSpPr>
        <xdr:cNvPr id="21" name="Rectangle 20">
          <a:extLst>
            <a:ext uri="{FF2B5EF4-FFF2-40B4-BE49-F238E27FC236}">
              <a16:creationId xmlns:a16="http://schemas.microsoft.com/office/drawing/2014/main" id="{00000000-0008-0000-0200-000015000000}"/>
            </a:ext>
          </a:extLst>
        </xdr:cNvPr>
        <xdr:cNvSpPr/>
      </xdr:nvSpPr>
      <xdr:spPr>
        <a:xfrm>
          <a:off x="2657474"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83</xdr:row>
      <xdr:rowOff>175114</xdr:rowOff>
    </xdr:from>
    <xdr:to>
      <xdr:col>24</xdr:col>
      <xdr:colOff>486508</xdr:colOff>
      <xdr:row>85</xdr:row>
      <xdr:rowOff>114300</xdr:rowOff>
    </xdr:to>
    <xdr:sp macro="" textlink="">
      <xdr:nvSpPr>
        <xdr:cNvPr id="22" name="ZoneTexte 21">
          <a:extLst>
            <a:ext uri="{FF2B5EF4-FFF2-40B4-BE49-F238E27FC236}">
              <a16:creationId xmlns:a16="http://schemas.microsoft.com/office/drawing/2014/main" id="{00000000-0008-0000-0200-000016000000}"/>
            </a:ext>
          </a:extLst>
        </xdr:cNvPr>
        <xdr:cNvSpPr txBox="1"/>
      </xdr:nvSpPr>
      <xdr:spPr>
        <a:xfrm>
          <a:off x="13102004"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83</xdr:row>
      <xdr:rowOff>142875</xdr:rowOff>
    </xdr:from>
    <xdr:to>
      <xdr:col>24</xdr:col>
      <xdr:colOff>2151917</xdr:colOff>
      <xdr:row>85</xdr:row>
      <xdr:rowOff>146538</xdr:rowOff>
    </xdr:to>
    <xdr:sp macro="" textlink="">
      <xdr:nvSpPr>
        <xdr:cNvPr id="23" name="ZoneTexte 22">
          <a:extLst>
            <a:ext uri="{FF2B5EF4-FFF2-40B4-BE49-F238E27FC236}">
              <a16:creationId xmlns:a16="http://schemas.microsoft.com/office/drawing/2014/main" id="{00000000-0008-0000-0200-000017000000}"/>
            </a:ext>
          </a:extLst>
        </xdr:cNvPr>
        <xdr:cNvSpPr txBox="1"/>
      </xdr:nvSpPr>
      <xdr:spPr>
        <a:xfrm>
          <a:off x="15306675" y="145256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78</xdr:row>
      <xdr:rowOff>0</xdr:rowOff>
    </xdr:from>
    <xdr:to>
      <xdr:col>15</xdr:col>
      <xdr:colOff>1066800</xdr:colOff>
      <xdr:row>79</xdr:row>
      <xdr:rowOff>0</xdr:rowOff>
    </xdr:to>
    <xdr:sp macro="" textlink="">
      <xdr:nvSpPr>
        <xdr:cNvPr id="24" name="Rectangle 23">
          <a:extLst>
            <a:ext uri="{FF2B5EF4-FFF2-40B4-BE49-F238E27FC236}">
              <a16:creationId xmlns:a16="http://schemas.microsoft.com/office/drawing/2014/main" id="{00000000-0008-0000-0200-000018000000}"/>
            </a:ext>
          </a:extLst>
        </xdr:cNvPr>
        <xdr:cNvSpPr/>
      </xdr:nvSpPr>
      <xdr:spPr>
        <a:xfrm>
          <a:off x="9639300"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78</xdr:row>
      <xdr:rowOff>0</xdr:rowOff>
    </xdr:from>
    <xdr:to>
      <xdr:col>24</xdr:col>
      <xdr:colOff>1447799</xdr:colOff>
      <xdr:row>79</xdr:row>
      <xdr:rowOff>0</xdr:rowOff>
    </xdr:to>
    <xdr:sp macro="" textlink="">
      <xdr:nvSpPr>
        <xdr:cNvPr id="25" name="Rectangle 24">
          <a:extLst>
            <a:ext uri="{FF2B5EF4-FFF2-40B4-BE49-F238E27FC236}">
              <a16:creationId xmlns:a16="http://schemas.microsoft.com/office/drawing/2014/main" id="{00000000-0008-0000-0200-000019000000}"/>
            </a:ext>
          </a:extLst>
        </xdr:cNvPr>
        <xdr:cNvSpPr/>
      </xdr:nvSpPr>
      <xdr:spPr>
        <a:xfrm>
          <a:off x="10706099"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84</xdr:row>
          <xdr:rowOff>47625</xdr:rowOff>
        </xdr:from>
        <xdr:to>
          <xdr:col>3</xdr:col>
          <xdr:colOff>1495425</xdr:colOff>
          <xdr:row>84</xdr:row>
          <xdr:rowOff>152400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84</xdr:row>
          <xdr:rowOff>57150</xdr:rowOff>
        </xdr:from>
        <xdr:to>
          <xdr:col>9</xdr:col>
          <xdr:colOff>104775</xdr:colOff>
          <xdr:row>84</xdr:row>
          <xdr:rowOff>161925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1162050</xdr:colOff>
          <xdr:row>84</xdr:row>
          <xdr:rowOff>66675</xdr:rowOff>
        </xdr:from>
        <xdr:to>
          <xdr:col>12</xdr:col>
          <xdr:colOff>1514475</xdr:colOff>
          <xdr:row>84</xdr:row>
          <xdr:rowOff>171450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1009650</xdr:colOff>
          <xdr:row>84</xdr:row>
          <xdr:rowOff>47625</xdr:rowOff>
        </xdr:from>
        <xdr:to>
          <xdr:col>15</xdr:col>
          <xdr:colOff>1362075</xdr:colOff>
          <xdr:row>84</xdr:row>
          <xdr:rowOff>152400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84</xdr:row>
          <xdr:rowOff>66675</xdr:rowOff>
        </xdr:from>
        <xdr:to>
          <xdr:col>21</xdr:col>
          <xdr:colOff>104775</xdr:colOff>
          <xdr:row>84</xdr:row>
          <xdr:rowOff>171450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84</xdr:row>
          <xdr:rowOff>66675</xdr:rowOff>
        </xdr:from>
        <xdr:to>
          <xdr:col>24</xdr:col>
          <xdr:colOff>1381125</xdr:colOff>
          <xdr:row>84</xdr:row>
          <xdr:rowOff>171450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78</xdr:row>
      <xdr:rowOff>241301</xdr:rowOff>
    </xdr:from>
    <xdr:ext cx="558346" cy="152399"/>
    <xdr:pic>
      <xdr:nvPicPr>
        <xdr:cNvPr id="32" name="Image 299">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13300076"/>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78</xdr:row>
      <xdr:rowOff>215900</xdr:rowOff>
    </xdr:from>
    <xdr:ext cx="558346" cy="152399"/>
    <xdr:pic>
      <xdr:nvPicPr>
        <xdr:cNvPr id="33" name="Image 299">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13274675"/>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161</xdr:row>
      <xdr:rowOff>175114</xdr:rowOff>
    </xdr:from>
    <xdr:to>
      <xdr:col>12</xdr:col>
      <xdr:colOff>486508</xdr:colOff>
      <xdr:row>163</xdr:row>
      <xdr:rowOff>114300</xdr:rowOff>
    </xdr:to>
    <xdr:sp macro="" textlink="">
      <xdr:nvSpPr>
        <xdr:cNvPr id="34" name="ZoneTexte 33">
          <a:extLst>
            <a:ext uri="{FF2B5EF4-FFF2-40B4-BE49-F238E27FC236}">
              <a16:creationId xmlns:a16="http://schemas.microsoft.com/office/drawing/2014/main" id="{00000000-0008-0000-0200-000022000000}"/>
            </a:ext>
          </a:extLst>
        </xdr:cNvPr>
        <xdr:cNvSpPr txBox="1"/>
      </xdr:nvSpPr>
      <xdr:spPr>
        <a:xfrm>
          <a:off x="5053379" y="279404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161</xdr:row>
      <xdr:rowOff>180975</xdr:rowOff>
    </xdr:from>
    <xdr:to>
      <xdr:col>12</xdr:col>
      <xdr:colOff>2247167</xdr:colOff>
      <xdr:row>163</xdr:row>
      <xdr:rowOff>184638</xdr:rowOff>
    </xdr:to>
    <xdr:sp macro="" textlink="">
      <xdr:nvSpPr>
        <xdr:cNvPr id="35" name="ZoneTexte 34">
          <a:extLst>
            <a:ext uri="{FF2B5EF4-FFF2-40B4-BE49-F238E27FC236}">
              <a16:creationId xmlns:a16="http://schemas.microsoft.com/office/drawing/2014/main" id="{00000000-0008-0000-0200-000023000000}"/>
            </a:ext>
          </a:extLst>
        </xdr:cNvPr>
        <xdr:cNvSpPr txBox="1"/>
      </xdr:nvSpPr>
      <xdr:spPr>
        <a:xfrm>
          <a:off x="7353300" y="279463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156</xdr:row>
      <xdr:rowOff>0</xdr:rowOff>
    </xdr:from>
    <xdr:to>
      <xdr:col>3</xdr:col>
      <xdr:colOff>1066800</xdr:colOff>
      <xdr:row>157</xdr:row>
      <xdr:rowOff>0</xdr:rowOff>
    </xdr:to>
    <xdr:sp macro="" textlink="">
      <xdr:nvSpPr>
        <xdr:cNvPr id="36" name="Rectangle 35">
          <a:extLst>
            <a:ext uri="{FF2B5EF4-FFF2-40B4-BE49-F238E27FC236}">
              <a16:creationId xmlns:a16="http://schemas.microsoft.com/office/drawing/2014/main" id="{00000000-0008-0000-0200-000024000000}"/>
            </a:ext>
          </a:extLst>
        </xdr:cNvPr>
        <xdr:cNvSpPr/>
      </xdr:nvSpPr>
      <xdr:spPr>
        <a:xfrm>
          <a:off x="1590675" y="264414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156</xdr:row>
      <xdr:rowOff>0</xdr:rowOff>
    </xdr:from>
    <xdr:to>
      <xdr:col>12</xdr:col>
      <xdr:colOff>1447799</xdr:colOff>
      <xdr:row>157</xdr:row>
      <xdr:rowOff>0</xdr:rowOff>
    </xdr:to>
    <xdr:sp macro="" textlink="">
      <xdr:nvSpPr>
        <xdr:cNvPr id="37" name="Rectangle 36">
          <a:extLst>
            <a:ext uri="{FF2B5EF4-FFF2-40B4-BE49-F238E27FC236}">
              <a16:creationId xmlns:a16="http://schemas.microsoft.com/office/drawing/2014/main" id="{00000000-0008-0000-0200-000025000000}"/>
            </a:ext>
          </a:extLst>
        </xdr:cNvPr>
        <xdr:cNvSpPr/>
      </xdr:nvSpPr>
      <xdr:spPr>
        <a:xfrm>
          <a:off x="2657474" y="264414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161</xdr:row>
      <xdr:rowOff>175114</xdr:rowOff>
    </xdr:from>
    <xdr:to>
      <xdr:col>24</xdr:col>
      <xdr:colOff>486508</xdr:colOff>
      <xdr:row>163</xdr:row>
      <xdr:rowOff>114300</xdr:rowOff>
    </xdr:to>
    <xdr:sp macro="" textlink="">
      <xdr:nvSpPr>
        <xdr:cNvPr id="38" name="ZoneTexte 37">
          <a:extLst>
            <a:ext uri="{FF2B5EF4-FFF2-40B4-BE49-F238E27FC236}">
              <a16:creationId xmlns:a16="http://schemas.microsoft.com/office/drawing/2014/main" id="{00000000-0008-0000-0200-000026000000}"/>
            </a:ext>
          </a:extLst>
        </xdr:cNvPr>
        <xdr:cNvSpPr txBox="1"/>
      </xdr:nvSpPr>
      <xdr:spPr>
        <a:xfrm>
          <a:off x="13102004" y="279404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161</xdr:row>
      <xdr:rowOff>142875</xdr:rowOff>
    </xdr:from>
    <xdr:to>
      <xdr:col>24</xdr:col>
      <xdr:colOff>2151917</xdr:colOff>
      <xdr:row>163</xdr:row>
      <xdr:rowOff>146538</xdr:rowOff>
    </xdr:to>
    <xdr:sp macro="" textlink="">
      <xdr:nvSpPr>
        <xdr:cNvPr id="39" name="ZoneTexte 38">
          <a:extLst>
            <a:ext uri="{FF2B5EF4-FFF2-40B4-BE49-F238E27FC236}">
              <a16:creationId xmlns:a16="http://schemas.microsoft.com/office/drawing/2014/main" id="{00000000-0008-0000-0200-000027000000}"/>
            </a:ext>
          </a:extLst>
        </xdr:cNvPr>
        <xdr:cNvSpPr txBox="1"/>
      </xdr:nvSpPr>
      <xdr:spPr>
        <a:xfrm>
          <a:off x="15306675" y="279082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156</xdr:row>
      <xdr:rowOff>0</xdr:rowOff>
    </xdr:from>
    <xdr:to>
      <xdr:col>15</xdr:col>
      <xdr:colOff>1066800</xdr:colOff>
      <xdr:row>157</xdr:row>
      <xdr:rowOff>0</xdr:rowOff>
    </xdr:to>
    <xdr:sp macro="" textlink="">
      <xdr:nvSpPr>
        <xdr:cNvPr id="40" name="Rectangle 39">
          <a:extLst>
            <a:ext uri="{FF2B5EF4-FFF2-40B4-BE49-F238E27FC236}">
              <a16:creationId xmlns:a16="http://schemas.microsoft.com/office/drawing/2014/main" id="{00000000-0008-0000-0200-000028000000}"/>
            </a:ext>
          </a:extLst>
        </xdr:cNvPr>
        <xdr:cNvSpPr/>
      </xdr:nvSpPr>
      <xdr:spPr>
        <a:xfrm>
          <a:off x="9639300" y="264414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156</xdr:row>
      <xdr:rowOff>0</xdr:rowOff>
    </xdr:from>
    <xdr:to>
      <xdr:col>24</xdr:col>
      <xdr:colOff>1447799</xdr:colOff>
      <xdr:row>157</xdr:row>
      <xdr:rowOff>0</xdr:rowOff>
    </xdr:to>
    <xdr:sp macro="" textlink="">
      <xdr:nvSpPr>
        <xdr:cNvPr id="41" name="Rectangle 40">
          <a:extLst>
            <a:ext uri="{FF2B5EF4-FFF2-40B4-BE49-F238E27FC236}">
              <a16:creationId xmlns:a16="http://schemas.microsoft.com/office/drawing/2014/main" id="{00000000-0008-0000-0200-000029000000}"/>
            </a:ext>
          </a:extLst>
        </xdr:cNvPr>
        <xdr:cNvSpPr/>
      </xdr:nvSpPr>
      <xdr:spPr>
        <a:xfrm>
          <a:off x="10706099" y="264414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162</xdr:row>
          <xdr:rowOff>47625</xdr:rowOff>
        </xdr:from>
        <xdr:to>
          <xdr:col>3</xdr:col>
          <xdr:colOff>1495425</xdr:colOff>
          <xdr:row>162</xdr:row>
          <xdr:rowOff>152400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162</xdr:row>
          <xdr:rowOff>57150</xdr:rowOff>
        </xdr:from>
        <xdr:to>
          <xdr:col>9</xdr:col>
          <xdr:colOff>104775</xdr:colOff>
          <xdr:row>162</xdr:row>
          <xdr:rowOff>161925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1162050</xdr:colOff>
          <xdr:row>162</xdr:row>
          <xdr:rowOff>66675</xdr:rowOff>
        </xdr:from>
        <xdr:to>
          <xdr:col>12</xdr:col>
          <xdr:colOff>1514475</xdr:colOff>
          <xdr:row>162</xdr:row>
          <xdr:rowOff>171450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1009650</xdr:colOff>
          <xdr:row>162</xdr:row>
          <xdr:rowOff>47625</xdr:rowOff>
        </xdr:from>
        <xdr:to>
          <xdr:col>15</xdr:col>
          <xdr:colOff>1362075</xdr:colOff>
          <xdr:row>162</xdr:row>
          <xdr:rowOff>152400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162</xdr:row>
          <xdr:rowOff>66675</xdr:rowOff>
        </xdr:from>
        <xdr:to>
          <xdr:col>21</xdr:col>
          <xdr:colOff>104775</xdr:colOff>
          <xdr:row>162</xdr:row>
          <xdr:rowOff>171450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162</xdr:row>
          <xdr:rowOff>66675</xdr:rowOff>
        </xdr:from>
        <xdr:to>
          <xdr:col>24</xdr:col>
          <xdr:colOff>1381125</xdr:colOff>
          <xdr:row>162</xdr:row>
          <xdr:rowOff>171450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156</xdr:row>
      <xdr:rowOff>241301</xdr:rowOff>
    </xdr:from>
    <xdr:ext cx="558346" cy="152399"/>
    <xdr:pic>
      <xdr:nvPicPr>
        <xdr:cNvPr id="48" name="Image 299">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66827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156</xdr:row>
      <xdr:rowOff>215900</xdr:rowOff>
    </xdr:from>
    <xdr:ext cx="558346" cy="152399"/>
    <xdr:pic>
      <xdr:nvPicPr>
        <xdr:cNvPr id="49" name="Image 299">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66573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239</xdr:row>
      <xdr:rowOff>175114</xdr:rowOff>
    </xdr:from>
    <xdr:to>
      <xdr:col>12</xdr:col>
      <xdr:colOff>486508</xdr:colOff>
      <xdr:row>241</xdr:row>
      <xdr:rowOff>114300</xdr:rowOff>
    </xdr:to>
    <xdr:sp macro="" textlink="">
      <xdr:nvSpPr>
        <xdr:cNvPr id="50" name="ZoneTexte 49">
          <a:extLst>
            <a:ext uri="{FF2B5EF4-FFF2-40B4-BE49-F238E27FC236}">
              <a16:creationId xmlns:a16="http://schemas.microsoft.com/office/drawing/2014/main" id="{00000000-0008-0000-0200-000032000000}"/>
            </a:ext>
          </a:extLst>
        </xdr:cNvPr>
        <xdr:cNvSpPr txBox="1"/>
      </xdr:nvSpPr>
      <xdr:spPr>
        <a:xfrm>
          <a:off x="5053379" y="409992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239</xdr:row>
      <xdr:rowOff>180975</xdr:rowOff>
    </xdr:from>
    <xdr:to>
      <xdr:col>12</xdr:col>
      <xdr:colOff>2247167</xdr:colOff>
      <xdr:row>241</xdr:row>
      <xdr:rowOff>184638</xdr:rowOff>
    </xdr:to>
    <xdr:sp macro="" textlink="">
      <xdr:nvSpPr>
        <xdr:cNvPr id="51" name="ZoneTexte 50">
          <a:extLst>
            <a:ext uri="{FF2B5EF4-FFF2-40B4-BE49-F238E27FC236}">
              <a16:creationId xmlns:a16="http://schemas.microsoft.com/office/drawing/2014/main" id="{00000000-0008-0000-0200-000033000000}"/>
            </a:ext>
          </a:extLst>
        </xdr:cNvPr>
        <xdr:cNvSpPr txBox="1"/>
      </xdr:nvSpPr>
      <xdr:spPr>
        <a:xfrm>
          <a:off x="7353300" y="410051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234</xdr:row>
      <xdr:rowOff>0</xdr:rowOff>
    </xdr:from>
    <xdr:to>
      <xdr:col>3</xdr:col>
      <xdr:colOff>1066800</xdr:colOff>
      <xdr:row>235</xdr:row>
      <xdr:rowOff>0</xdr:rowOff>
    </xdr:to>
    <xdr:sp macro="" textlink="">
      <xdr:nvSpPr>
        <xdr:cNvPr id="52" name="Rectangle 51">
          <a:extLst>
            <a:ext uri="{FF2B5EF4-FFF2-40B4-BE49-F238E27FC236}">
              <a16:creationId xmlns:a16="http://schemas.microsoft.com/office/drawing/2014/main" id="{00000000-0008-0000-0200-000034000000}"/>
            </a:ext>
          </a:extLst>
        </xdr:cNvPr>
        <xdr:cNvSpPr/>
      </xdr:nvSpPr>
      <xdr:spPr>
        <a:xfrm>
          <a:off x="1590675" y="395001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234</xdr:row>
      <xdr:rowOff>0</xdr:rowOff>
    </xdr:from>
    <xdr:to>
      <xdr:col>12</xdr:col>
      <xdr:colOff>1447799</xdr:colOff>
      <xdr:row>235</xdr:row>
      <xdr:rowOff>0</xdr:rowOff>
    </xdr:to>
    <xdr:sp macro="" textlink="">
      <xdr:nvSpPr>
        <xdr:cNvPr id="53" name="Rectangle 52">
          <a:extLst>
            <a:ext uri="{FF2B5EF4-FFF2-40B4-BE49-F238E27FC236}">
              <a16:creationId xmlns:a16="http://schemas.microsoft.com/office/drawing/2014/main" id="{00000000-0008-0000-0200-000035000000}"/>
            </a:ext>
          </a:extLst>
        </xdr:cNvPr>
        <xdr:cNvSpPr/>
      </xdr:nvSpPr>
      <xdr:spPr>
        <a:xfrm>
          <a:off x="2657474" y="395001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239</xdr:row>
      <xdr:rowOff>175114</xdr:rowOff>
    </xdr:from>
    <xdr:to>
      <xdr:col>24</xdr:col>
      <xdr:colOff>486508</xdr:colOff>
      <xdr:row>241</xdr:row>
      <xdr:rowOff>114300</xdr:rowOff>
    </xdr:to>
    <xdr:sp macro="" textlink="">
      <xdr:nvSpPr>
        <xdr:cNvPr id="54" name="ZoneTexte 53">
          <a:extLst>
            <a:ext uri="{FF2B5EF4-FFF2-40B4-BE49-F238E27FC236}">
              <a16:creationId xmlns:a16="http://schemas.microsoft.com/office/drawing/2014/main" id="{00000000-0008-0000-0200-000036000000}"/>
            </a:ext>
          </a:extLst>
        </xdr:cNvPr>
        <xdr:cNvSpPr txBox="1"/>
      </xdr:nvSpPr>
      <xdr:spPr>
        <a:xfrm>
          <a:off x="13102004" y="409992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239</xdr:row>
      <xdr:rowOff>142875</xdr:rowOff>
    </xdr:from>
    <xdr:to>
      <xdr:col>24</xdr:col>
      <xdr:colOff>2151917</xdr:colOff>
      <xdr:row>241</xdr:row>
      <xdr:rowOff>146538</xdr:rowOff>
    </xdr:to>
    <xdr:sp macro="" textlink="">
      <xdr:nvSpPr>
        <xdr:cNvPr id="55" name="ZoneTexte 54">
          <a:extLst>
            <a:ext uri="{FF2B5EF4-FFF2-40B4-BE49-F238E27FC236}">
              <a16:creationId xmlns:a16="http://schemas.microsoft.com/office/drawing/2014/main" id="{00000000-0008-0000-0200-000037000000}"/>
            </a:ext>
          </a:extLst>
        </xdr:cNvPr>
        <xdr:cNvSpPr txBox="1"/>
      </xdr:nvSpPr>
      <xdr:spPr>
        <a:xfrm>
          <a:off x="15306675" y="409670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234</xdr:row>
      <xdr:rowOff>0</xdr:rowOff>
    </xdr:from>
    <xdr:to>
      <xdr:col>15</xdr:col>
      <xdr:colOff>1066800</xdr:colOff>
      <xdr:row>235</xdr:row>
      <xdr:rowOff>0</xdr:rowOff>
    </xdr:to>
    <xdr:sp macro="" textlink="">
      <xdr:nvSpPr>
        <xdr:cNvPr id="56" name="Rectangle 55">
          <a:extLst>
            <a:ext uri="{FF2B5EF4-FFF2-40B4-BE49-F238E27FC236}">
              <a16:creationId xmlns:a16="http://schemas.microsoft.com/office/drawing/2014/main" id="{00000000-0008-0000-0200-000038000000}"/>
            </a:ext>
          </a:extLst>
        </xdr:cNvPr>
        <xdr:cNvSpPr/>
      </xdr:nvSpPr>
      <xdr:spPr>
        <a:xfrm>
          <a:off x="9639300" y="395001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234</xdr:row>
      <xdr:rowOff>0</xdr:rowOff>
    </xdr:from>
    <xdr:to>
      <xdr:col>24</xdr:col>
      <xdr:colOff>1447799</xdr:colOff>
      <xdr:row>235</xdr:row>
      <xdr:rowOff>0</xdr:rowOff>
    </xdr:to>
    <xdr:sp macro="" textlink="">
      <xdr:nvSpPr>
        <xdr:cNvPr id="57" name="Rectangle 56">
          <a:extLst>
            <a:ext uri="{FF2B5EF4-FFF2-40B4-BE49-F238E27FC236}">
              <a16:creationId xmlns:a16="http://schemas.microsoft.com/office/drawing/2014/main" id="{00000000-0008-0000-0200-000039000000}"/>
            </a:ext>
          </a:extLst>
        </xdr:cNvPr>
        <xdr:cNvSpPr/>
      </xdr:nvSpPr>
      <xdr:spPr>
        <a:xfrm>
          <a:off x="10706099" y="395001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240</xdr:row>
          <xdr:rowOff>47625</xdr:rowOff>
        </xdr:from>
        <xdr:to>
          <xdr:col>3</xdr:col>
          <xdr:colOff>1495425</xdr:colOff>
          <xdr:row>240</xdr:row>
          <xdr:rowOff>152400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240</xdr:row>
          <xdr:rowOff>57150</xdr:rowOff>
        </xdr:from>
        <xdr:to>
          <xdr:col>9</xdr:col>
          <xdr:colOff>104775</xdr:colOff>
          <xdr:row>240</xdr:row>
          <xdr:rowOff>161925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1162050</xdr:colOff>
          <xdr:row>240</xdr:row>
          <xdr:rowOff>66675</xdr:rowOff>
        </xdr:from>
        <xdr:to>
          <xdr:col>12</xdr:col>
          <xdr:colOff>1514475</xdr:colOff>
          <xdr:row>240</xdr:row>
          <xdr:rowOff>171450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1009650</xdr:colOff>
          <xdr:row>240</xdr:row>
          <xdr:rowOff>47625</xdr:rowOff>
        </xdr:from>
        <xdr:to>
          <xdr:col>15</xdr:col>
          <xdr:colOff>1362075</xdr:colOff>
          <xdr:row>240</xdr:row>
          <xdr:rowOff>152400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240</xdr:row>
          <xdr:rowOff>66675</xdr:rowOff>
        </xdr:from>
        <xdr:to>
          <xdr:col>21</xdr:col>
          <xdr:colOff>104775</xdr:colOff>
          <xdr:row>240</xdr:row>
          <xdr:rowOff>171450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240</xdr:row>
          <xdr:rowOff>66675</xdr:rowOff>
        </xdr:from>
        <xdr:to>
          <xdr:col>24</xdr:col>
          <xdr:colOff>1381125</xdr:colOff>
          <xdr:row>240</xdr:row>
          <xdr:rowOff>171450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234</xdr:row>
      <xdr:rowOff>241301</xdr:rowOff>
    </xdr:from>
    <xdr:ext cx="558346" cy="152399"/>
    <xdr:pic>
      <xdr:nvPicPr>
        <xdr:cNvPr id="64" name="Image 299">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39741476"/>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234</xdr:row>
      <xdr:rowOff>215900</xdr:rowOff>
    </xdr:from>
    <xdr:ext cx="558346" cy="152399"/>
    <xdr:pic>
      <xdr:nvPicPr>
        <xdr:cNvPr id="65" name="Image 299">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39716075"/>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312</xdr:row>
      <xdr:rowOff>0</xdr:rowOff>
    </xdr:from>
    <xdr:ext cx="558346" cy="152399"/>
    <xdr:pic>
      <xdr:nvPicPr>
        <xdr:cNvPr id="66" name="Image 299">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5255895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312</xdr:row>
      <xdr:rowOff>0</xdr:rowOff>
    </xdr:from>
    <xdr:ext cx="558346" cy="152399"/>
    <xdr:pic>
      <xdr:nvPicPr>
        <xdr:cNvPr id="67" name="Image 299">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5255895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Julien\AppData\Local\Microsoft\Windows\Temporary%20Internet%20Files\Content.Outlook\GHEO9EXI\FICHIER%20MENU%20-%20MAURON%20def2.1%20exemple%20r&#233;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0and%20Settings\Fichiers%20Internet%20temporaires\Content.Outlook\JMW4JLKC\Users\mauron\AppData\Local\Microsoft\Windows\Temporary%20Internet%20Files\Content.Outlook\OFXZGQLZ\FICHES%20TECHNIQUES%20CC17%20B.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Fichiers%20Internet%20temporaires/Content.Outlook/JMW4JLKC/Users/mauron/AppData/Local/Microsoft/Windows/Temporary%20Internet%20Files/Content.Outlook/OFXZGQLZ/FICHES%20TECHNIQUES%20CC17%20B.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Users\mauron\AppData\Local\Microsoft\Windows\Temporary%20Internet%20Files\Content.Outlook\OFXZGQLZ\FICHES%20TECHNIQUES%20CC17%20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mars-fic01\dgsupops$\Mes%20Documents\Offre%20Alimentaire\Autour%20des%20Menus%20ref\Menus\Scolarest\Cycle%20Automne%20Hiver\En%20cours\Menus\Scolaire_Printps%20Ete_2012test%20pict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DG%20Ops\DG21%20-%20SCOLAREST\Tous\D035_OCEANE%20DE%20RESTAURATION\MENUS%202020-2021\4%20-%20PERIODE%204%20-%20MARS%20AVRIL%202021\SCOLAIRES%20-%20PERIODE%204%20-%20MARS%20AVRIL%20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DG%20Ops\DG21%20-%20SCOLAREST\Tous\D035_OCEANE%20DE%20RESTAURATION\Di&#233;t&#233;tique%20HQS\CC%20-%20Di&#233;t&#233;tique%20HQS\DIETETIQUE\Menus%202020-2021\01.%20SEPT%20OCT\MENUS%20DE%20BASE\SCOLAIRES%20-%20PERIODE%201%20-%20SEPT-OCT%2020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DG%20Ops\DG21%20-%20SCOLAREST\Tous\D035_OCEANE%20DE%20RESTAURATION\MENUS%202022-2023\4%20-%20PERIODE%204%20-%20MARS%20AVRIL%202023\SCOLAIRE%20-%20MARS%20AVRIL%20-%20PERIODE%204%20-%202022%20-%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_PUBLIPOSTAGE"/>
      <sheetName val="00-BASE"/>
      <sheetName val="Trame_de_menus"/>
      <sheetName val="Rotation_des_plats"/>
      <sheetName val="Apparition_des_plats"/>
      <sheetName val="MENUS AUTOMATISÉS"/>
      <sheetName val="FRÉQUENCES GEMRCN AUTOMATISÉES"/>
    </sheetNames>
    <sheetDataSet>
      <sheetData sheetId="0" refreshError="1"/>
      <sheetData sheetId="1" refreshError="1">
        <row r="3">
          <cell r="C3" t="str">
            <v>Carottes râpées au citron</v>
          </cell>
          <cell r="G3">
            <v>0</v>
          </cell>
          <cell r="H3">
            <v>1</v>
          </cell>
          <cell r="I3">
            <v>1</v>
          </cell>
          <cell r="J3">
            <v>0</v>
          </cell>
          <cell r="K3">
            <v>1</v>
          </cell>
        </row>
        <row r="4">
          <cell r="C4" t="str">
            <v>Carottes râpées / maïs</v>
          </cell>
          <cell r="G4">
            <v>0</v>
          </cell>
          <cell r="H4">
            <v>1</v>
          </cell>
          <cell r="I4">
            <v>1</v>
          </cell>
          <cell r="J4">
            <v>0</v>
          </cell>
          <cell r="K4">
            <v>1</v>
          </cell>
        </row>
        <row r="5">
          <cell r="C5" t="str">
            <v>Carottes râpées Florida</v>
          </cell>
          <cell r="G5">
            <v>0</v>
          </cell>
          <cell r="H5">
            <v>3</v>
          </cell>
          <cell r="I5">
            <v>1</v>
          </cell>
          <cell r="J5">
            <v>0</v>
          </cell>
          <cell r="K5">
            <v>1</v>
          </cell>
        </row>
        <row r="6">
          <cell r="C6" t="str">
            <v>Carottes râpées vinaigrette</v>
          </cell>
          <cell r="G6">
            <v>0</v>
          </cell>
          <cell r="H6">
            <v>1</v>
          </cell>
          <cell r="I6">
            <v>1</v>
          </cell>
          <cell r="J6">
            <v>0</v>
          </cell>
          <cell r="K6">
            <v>1</v>
          </cell>
        </row>
        <row r="7">
          <cell r="C7" t="str">
            <v>Carottes aux raisins</v>
          </cell>
          <cell r="G7">
            <v>0</v>
          </cell>
          <cell r="H7">
            <v>1</v>
          </cell>
          <cell r="I7">
            <v>1</v>
          </cell>
          <cell r="J7">
            <v>0</v>
          </cell>
          <cell r="K7">
            <v>1</v>
          </cell>
        </row>
        <row r="8">
          <cell r="C8" t="str">
            <v xml:space="preserve">Salade 3 dés </v>
          </cell>
          <cell r="G8">
            <v>0</v>
          </cell>
          <cell r="H8">
            <v>2</v>
          </cell>
          <cell r="I8">
            <v>1</v>
          </cell>
          <cell r="J8">
            <v>0</v>
          </cell>
          <cell r="K8">
            <v>1</v>
          </cell>
        </row>
        <row r="9">
          <cell r="C9" t="str">
            <v>Concombre à la crème</v>
          </cell>
          <cell r="G9">
            <v>0</v>
          </cell>
          <cell r="H9">
            <v>1</v>
          </cell>
          <cell r="I9">
            <v>2</v>
          </cell>
          <cell r="J9">
            <v>0</v>
          </cell>
          <cell r="K9">
            <v>1</v>
          </cell>
        </row>
        <row r="10">
          <cell r="C10" t="str">
            <v>Concombre aux 2 pommes</v>
          </cell>
          <cell r="G10">
            <v>0</v>
          </cell>
          <cell r="H10">
            <v>2</v>
          </cell>
          <cell r="I10">
            <v>2</v>
          </cell>
          <cell r="J10">
            <v>0</v>
          </cell>
          <cell r="K10">
            <v>1</v>
          </cell>
        </row>
        <row r="11">
          <cell r="C11" t="str">
            <v>Concombres monégasques</v>
          </cell>
          <cell r="G11">
            <v>0</v>
          </cell>
          <cell r="H11">
            <v>2</v>
          </cell>
          <cell r="I11">
            <v>2</v>
          </cell>
          <cell r="J11">
            <v>0</v>
          </cell>
          <cell r="K11">
            <v>1</v>
          </cell>
        </row>
        <row r="12">
          <cell r="C12" t="str">
            <v>Concombre printanière</v>
          </cell>
          <cell r="G12">
            <v>0</v>
          </cell>
          <cell r="H12">
            <v>2</v>
          </cell>
          <cell r="I12">
            <v>1</v>
          </cell>
          <cell r="J12">
            <v>0</v>
          </cell>
          <cell r="K12">
            <v>1</v>
          </cell>
        </row>
        <row r="13">
          <cell r="C13" t="str">
            <v>Salade de concombre alpin</v>
          </cell>
          <cell r="G13">
            <v>0</v>
          </cell>
          <cell r="H13">
            <v>1</v>
          </cell>
          <cell r="I13">
            <v>1</v>
          </cell>
          <cell r="J13">
            <v>0</v>
          </cell>
          <cell r="K13">
            <v>1</v>
          </cell>
        </row>
        <row r="14">
          <cell r="C14" t="str">
            <v>Salade grecque</v>
          </cell>
          <cell r="G14">
            <v>0</v>
          </cell>
          <cell r="H14">
            <v>2</v>
          </cell>
          <cell r="I14">
            <v>1</v>
          </cell>
          <cell r="J14">
            <v>0</v>
          </cell>
          <cell r="K14">
            <v>1</v>
          </cell>
        </row>
        <row r="15">
          <cell r="C15" t="str">
            <v>Melon</v>
          </cell>
          <cell r="G15">
            <v>0</v>
          </cell>
          <cell r="H15">
            <v>2</v>
          </cell>
          <cell r="I15">
            <v>1</v>
          </cell>
          <cell r="J15">
            <v>0</v>
          </cell>
          <cell r="K15">
            <v>1</v>
          </cell>
        </row>
        <row r="16">
          <cell r="C16" t="str">
            <v>1/2 Pamplemousse</v>
          </cell>
          <cell r="G16">
            <v>0</v>
          </cell>
          <cell r="H16">
            <v>1</v>
          </cell>
          <cell r="I16">
            <v>1</v>
          </cell>
          <cell r="J16">
            <v>0</v>
          </cell>
          <cell r="K16">
            <v>1</v>
          </cell>
        </row>
        <row r="17">
          <cell r="C17" t="str">
            <v>Radis beurre</v>
          </cell>
          <cell r="G17">
            <v>0</v>
          </cell>
          <cell r="H17">
            <v>1</v>
          </cell>
          <cell r="I17">
            <v>1</v>
          </cell>
          <cell r="J17">
            <v>0</v>
          </cell>
          <cell r="K17">
            <v>1</v>
          </cell>
        </row>
        <row r="18">
          <cell r="C18" t="str">
            <v>Tomates / 1/2 œuf</v>
          </cell>
          <cell r="G18">
            <v>0</v>
          </cell>
          <cell r="H18">
            <v>3</v>
          </cell>
          <cell r="I18">
            <v>1</v>
          </cell>
          <cell r="J18">
            <v>0</v>
          </cell>
          <cell r="K18">
            <v>1</v>
          </cell>
        </row>
        <row r="19">
          <cell r="C19" t="str">
            <v>Tomates / celeri</v>
          </cell>
          <cell r="G19">
            <v>0</v>
          </cell>
          <cell r="H19">
            <v>3</v>
          </cell>
          <cell r="I19">
            <v>2</v>
          </cell>
          <cell r="J19">
            <v>0</v>
          </cell>
          <cell r="K19">
            <v>1</v>
          </cell>
        </row>
        <row r="20">
          <cell r="C20" t="str">
            <v>Tomates vinaigrette</v>
          </cell>
          <cell r="G20">
            <v>0</v>
          </cell>
          <cell r="H20">
            <v>2</v>
          </cell>
          <cell r="I20">
            <v>1</v>
          </cell>
          <cell r="J20">
            <v>0</v>
          </cell>
          <cell r="K20">
            <v>1</v>
          </cell>
        </row>
        <row r="21">
          <cell r="C21" t="str">
            <v>Tomates / maïs</v>
          </cell>
          <cell r="G21">
            <v>0</v>
          </cell>
          <cell r="H21">
            <v>2</v>
          </cell>
          <cell r="I21">
            <v>1</v>
          </cell>
          <cell r="J21">
            <v>0</v>
          </cell>
          <cell r="K21">
            <v>1</v>
          </cell>
        </row>
        <row r="22">
          <cell r="C22" t="str">
            <v>Tomates entières</v>
          </cell>
          <cell r="G22">
            <v>0</v>
          </cell>
          <cell r="H22">
            <v>1</v>
          </cell>
          <cell r="I22">
            <v>1</v>
          </cell>
          <cell r="J22">
            <v>0</v>
          </cell>
          <cell r="K22">
            <v>1</v>
          </cell>
        </row>
        <row r="23">
          <cell r="C23" t="str">
            <v>Salade Rémy</v>
          </cell>
          <cell r="E23" t="str">
            <v>F</v>
          </cell>
          <cell r="G23">
            <v>1</v>
          </cell>
          <cell r="H23">
            <v>3</v>
          </cell>
          <cell r="I23">
            <v>1</v>
          </cell>
          <cell r="J23">
            <v>0</v>
          </cell>
          <cell r="K23">
            <v>1</v>
          </cell>
        </row>
        <row r="24">
          <cell r="C24" t="str">
            <v>Salade printanière</v>
          </cell>
          <cell r="G24">
            <v>0</v>
          </cell>
          <cell r="H24">
            <v>2</v>
          </cell>
          <cell r="I24">
            <v>2</v>
          </cell>
          <cell r="J24">
            <v>0</v>
          </cell>
          <cell r="K24">
            <v>1</v>
          </cell>
        </row>
        <row r="25">
          <cell r="C25" t="str">
            <v>Salade aux dés de fromage</v>
          </cell>
          <cell r="G25">
            <v>0</v>
          </cell>
          <cell r="H25">
            <v>3</v>
          </cell>
          <cell r="I25">
            <v>2</v>
          </cell>
          <cell r="J25">
            <v>0</v>
          </cell>
          <cell r="K25">
            <v>1</v>
          </cell>
        </row>
        <row r="26">
          <cell r="C26" t="str">
            <v>Salade exotique</v>
          </cell>
          <cell r="G26">
            <v>0</v>
          </cell>
          <cell r="H26">
            <v>3</v>
          </cell>
          <cell r="I26">
            <v>2</v>
          </cell>
          <cell r="J26">
            <v>0</v>
          </cell>
          <cell r="K26">
            <v>1</v>
          </cell>
        </row>
        <row r="27">
          <cell r="C27" t="str">
            <v>Salade de lardons aux croûtons</v>
          </cell>
          <cell r="E27" t="str">
            <v>F</v>
          </cell>
          <cell r="G27">
            <v>1</v>
          </cell>
          <cell r="H27">
            <v>2</v>
          </cell>
          <cell r="I27">
            <v>3</v>
          </cell>
          <cell r="J27">
            <v>0</v>
          </cell>
          <cell r="K27">
            <v>1</v>
          </cell>
        </row>
        <row r="28">
          <cell r="C28" t="str">
            <v>Salade coleslaw</v>
          </cell>
          <cell r="E28" t="str">
            <v>F</v>
          </cell>
          <cell r="G28">
            <v>1</v>
          </cell>
          <cell r="H28">
            <v>2</v>
          </cell>
          <cell r="I28">
            <v>1</v>
          </cell>
          <cell r="J28">
            <v>0</v>
          </cell>
          <cell r="K28">
            <v>1</v>
          </cell>
        </row>
        <row r="29">
          <cell r="C29" t="str">
            <v>Betteraves aux pommes</v>
          </cell>
          <cell r="G29">
            <v>0</v>
          </cell>
          <cell r="H29">
            <v>1</v>
          </cell>
          <cell r="I29">
            <v>1</v>
          </cell>
          <cell r="J29">
            <v>0</v>
          </cell>
          <cell r="L29">
            <v>1</v>
          </cell>
        </row>
        <row r="30">
          <cell r="C30" t="str">
            <v>Betteraves vinaigrette</v>
          </cell>
          <cell r="G30">
            <v>0</v>
          </cell>
          <cell r="H30">
            <v>1</v>
          </cell>
          <cell r="I30">
            <v>1</v>
          </cell>
          <cell r="J30">
            <v>0</v>
          </cell>
          <cell r="L30">
            <v>1</v>
          </cell>
        </row>
        <row r="31">
          <cell r="C31" t="str">
            <v>Betteraves ciboulettes</v>
          </cell>
          <cell r="G31">
            <v>0</v>
          </cell>
          <cell r="H31">
            <v>1</v>
          </cell>
          <cell r="I31">
            <v>1</v>
          </cell>
          <cell r="J31">
            <v>0</v>
          </cell>
          <cell r="L31">
            <v>1</v>
          </cell>
        </row>
        <row r="32">
          <cell r="C32" t="str">
            <v>Betteraves et maïs</v>
          </cell>
          <cell r="G32">
            <v>0</v>
          </cell>
          <cell r="H32">
            <v>1</v>
          </cell>
          <cell r="I32">
            <v>1</v>
          </cell>
          <cell r="J32">
            <v>0</v>
          </cell>
          <cell r="L32">
            <v>1</v>
          </cell>
        </row>
        <row r="33">
          <cell r="C33" t="str">
            <v>Trio de râpés à la betterave</v>
          </cell>
          <cell r="G33">
            <v>0</v>
          </cell>
          <cell r="H33">
            <v>1</v>
          </cell>
          <cell r="I33">
            <v>1</v>
          </cell>
          <cell r="J33">
            <v>0</v>
          </cell>
          <cell r="L33">
            <v>1</v>
          </cell>
        </row>
        <row r="34">
          <cell r="C34" t="str">
            <v>Céleri à la crème</v>
          </cell>
          <cell r="G34">
            <v>0</v>
          </cell>
          <cell r="H34">
            <v>1</v>
          </cell>
          <cell r="I34">
            <v>2</v>
          </cell>
          <cell r="J34">
            <v>0</v>
          </cell>
          <cell r="L34">
            <v>1</v>
          </cell>
        </row>
        <row r="35">
          <cell r="C35" t="str">
            <v>Céleri vinaigrette</v>
          </cell>
          <cell r="G35">
            <v>0</v>
          </cell>
          <cell r="H35">
            <v>1</v>
          </cell>
          <cell r="I35">
            <v>1</v>
          </cell>
          <cell r="J35">
            <v>0</v>
          </cell>
          <cell r="L35">
            <v>1</v>
          </cell>
        </row>
        <row r="36">
          <cell r="C36" t="str">
            <v>Celeri et maïs</v>
          </cell>
          <cell r="G36">
            <v>0</v>
          </cell>
          <cell r="H36">
            <v>2</v>
          </cell>
          <cell r="I36">
            <v>1</v>
          </cell>
          <cell r="J36">
            <v>0</v>
          </cell>
          <cell r="L36">
            <v>1</v>
          </cell>
        </row>
        <row r="37">
          <cell r="C37" t="str">
            <v>Celeri rémoulade</v>
          </cell>
          <cell r="G37">
            <v>0</v>
          </cell>
          <cell r="H37">
            <v>1</v>
          </cell>
          <cell r="I37">
            <v>2</v>
          </cell>
          <cell r="J37">
            <v>0</v>
          </cell>
          <cell r="L37">
            <v>1</v>
          </cell>
        </row>
        <row r="38">
          <cell r="C38" t="str">
            <v>Céleri et carottes</v>
          </cell>
          <cell r="G38">
            <v>0</v>
          </cell>
          <cell r="H38">
            <v>2</v>
          </cell>
          <cell r="I38">
            <v>1</v>
          </cell>
          <cell r="J38">
            <v>0</v>
          </cell>
          <cell r="L38">
            <v>1</v>
          </cell>
        </row>
        <row r="39">
          <cell r="C39" t="str">
            <v>Haricots verts à l'emmental</v>
          </cell>
          <cell r="E39" t="str">
            <v>F</v>
          </cell>
          <cell r="G39">
            <v>1</v>
          </cell>
          <cell r="H39">
            <v>3</v>
          </cell>
          <cell r="I39">
            <v>1</v>
          </cell>
          <cell r="J39">
            <v>0</v>
          </cell>
          <cell r="L39">
            <v>1</v>
          </cell>
          <cell r="O39">
            <v>1</v>
          </cell>
        </row>
        <row r="40">
          <cell r="C40" t="str">
            <v>Salade jurassienne</v>
          </cell>
          <cell r="E40" t="str">
            <v>F</v>
          </cell>
          <cell r="G40">
            <v>1</v>
          </cell>
          <cell r="H40">
            <v>3</v>
          </cell>
          <cell r="I40">
            <v>1</v>
          </cell>
          <cell r="J40">
            <v>0</v>
          </cell>
          <cell r="L40">
            <v>1</v>
          </cell>
          <cell r="O40">
            <v>1</v>
          </cell>
        </row>
        <row r="41">
          <cell r="C41" t="str">
            <v>Macédoine de légumes</v>
          </cell>
          <cell r="E41" t="str">
            <v>F</v>
          </cell>
          <cell r="G41">
            <v>1</v>
          </cell>
          <cell r="H41">
            <v>1</v>
          </cell>
          <cell r="I41">
            <v>2</v>
          </cell>
          <cell r="J41">
            <v>0</v>
          </cell>
          <cell r="L41">
            <v>1</v>
          </cell>
        </row>
        <row r="42">
          <cell r="C42" t="str">
            <v>Macédoine au thon</v>
          </cell>
          <cell r="E42" t="str">
            <v>F</v>
          </cell>
          <cell r="G42">
            <v>1</v>
          </cell>
          <cell r="H42">
            <v>2</v>
          </cell>
          <cell r="I42">
            <v>2</v>
          </cell>
          <cell r="J42">
            <v>0</v>
          </cell>
          <cell r="L42">
            <v>1</v>
          </cell>
        </row>
        <row r="43">
          <cell r="C43" t="str">
            <v>Potage campagnard</v>
          </cell>
          <cell r="D43" t="str">
            <v>M</v>
          </cell>
          <cell r="G43">
            <v>1</v>
          </cell>
          <cell r="H43">
            <v>3</v>
          </cell>
          <cell r="I43">
            <v>2</v>
          </cell>
          <cell r="J43">
            <v>0</v>
          </cell>
          <cell r="L43">
            <v>1</v>
          </cell>
        </row>
        <row r="44">
          <cell r="C44" t="str">
            <v xml:space="preserve">Velouté de légumes </v>
          </cell>
          <cell r="D44" t="str">
            <v>M</v>
          </cell>
          <cell r="G44">
            <v>1</v>
          </cell>
          <cell r="H44">
            <v>3</v>
          </cell>
          <cell r="I44">
            <v>1</v>
          </cell>
          <cell r="J44">
            <v>0</v>
          </cell>
          <cell r="L44">
            <v>1</v>
          </cell>
        </row>
        <row r="45">
          <cell r="C45" t="str">
            <v>Cervelas</v>
          </cell>
          <cell r="G45">
            <v>0</v>
          </cell>
          <cell r="H45">
            <v>3</v>
          </cell>
          <cell r="I45">
            <v>1</v>
          </cell>
          <cell r="J45">
            <v>1</v>
          </cell>
          <cell r="M45">
            <v>1</v>
          </cell>
        </row>
        <row r="46">
          <cell r="C46" t="str">
            <v>Galantine de volaille</v>
          </cell>
          <cell r="G46">
            <v>0</v>
          </cell>
          <cell r="H46">
            <v>2</v>
          </cell>
          <cell r="I46">
            <v>1</v>
          </cell>
          <cell r="J46">
            <v>1</v>
          </cell>
          <cell r="M46">
            <v>1</v>
          </cell>
        </row>
        <row r="47">
          <cell r="C47" t="str">
            <v>Mortadelle</v>
          </cell>
          <cell r="G47">
            <v>0</v>
          </cell>
          <cell r="H47">
            <v>2</v>
          </cell>
          <cell r="I47">
            <v>1</v>
          </cell>
          <cell r="J47">
            <v>1</v>
          </cell>
          <cell r="M47">
            <v>1</v>
          </cell>
        </row>
        <row r="48">
          <cell r="C48" t="str">
            <v>Pâté forestier</v>
          </cell>
          <cell r="G48">
            <v>0</v>
          </cell>
          <cell r="H48">
            <v>2</v>
          </cell>
          <cell r="I48">
            <v>1</v>
          </cell>
          <cell r="J48">
            <v>1</v>
          </cell>
          <cell r="M48">
            <v>1</v>
          </cell>
        </row>
        <row r="49">
          <cell r="C49" t="str">
            <v xml:space="preserve">Pâté de campagne </v>
          </cell>
          <cell r="G49">
            <v>0</v>
          </cell>
          <cell r="H49">
            <v>2</v>
          </cell>
          <cell r="I49">
            <v>1</v>
          </cell>
          <cell r="J49">
            <v>1</v>
          </cell>
          <cell r="M49">
            <v>1</v>
          </cell>
        </row>
        <row r="50">
          <cell r="C50" t="str">
            <v>Pâté de foie</v>
          </cell>
          <cell r="G50">
            <v>0</v>
          </cell>
          <cell r="H50">
            <v>2</v>
          </cell>
          <cell r="I50">
            <v>1</v>
          </cell>
          <cell r="J50">
            <v>1</v>
          </cell>
          <cell r="M50">
            <v>1</v>
          </cell>
        </row>
        <row r="51">
          <cell r="C51" t="str">
            <v>Pâté de lapin</v>
          </cell>
          <cell r="G51">
            <v>0</v>
          </cell>
          <cell r="H51">
            <v>2</v>
          </cell>
          <cell r="I51">
            <v>1</v>
          </cell>
          <cell r="J51">
            <v>1</v>
          </cell>
          <cell r="M51">
            <v>1</v>
          </cell>
        </row>
        <row r="52">
          <cell r="C52" t="str">
            <v>Rillettes</v>
          </cell>
          <cell r="G52">
            <v>0</v>
          </cell>
          <cell r="H52">
            <v>2</v>
          </cell>
          <cell r="I52">
            <v>1</v>
          </cell>
          <cell r="J52">
            <v>1</v>
          </cell>
          <cell r="M52">
            <v>1</v>
          </cell>
        </row>
        <row r="53">
          <cell r="C53" t="str">
            <v>Salami</v>
          </cell>
          <cell r="G53">
            <v>0</v>
          </cell>
          <cell r="H53">
            <v>2</v>
          </cell>
          <cell r="I53">
            <v>1</v>
          </cell>
          <cell r="J53">
            <v>1</v>
          </cell>
          <cell r="M53">
            <v>1</v>
          </cell>
        </row>
        <row r="54">
          <cell r="C54" t="str">
            <v>Saucisson sec</v>
          </cell>
          <cell r="G54">
            <v>0</v>
          </cell>
          <cell r="H54">
            <v>3</v>
          </cell>
          <cell r="I54">
            <v>1</v>
          </cell>
          <cell r="J54">
            <v>1</v>
          </cell>
          <cell r="M54">
            <v>1</v>
          </cell>
        </row>
        <row r="55">
          <cell r="C55" t="str">
            <v>Œuf aïoli</v>
          </cell>
          <cell r="G55">
            <v>0</v>
          </cell>
          <cell r="H55">
            <v>1</v>
          </cell>
          <cell r="I55">
            <v>2</v>
          </cell>
          <cell r="J55">
            <v>0</v>
          </cell>
          <cell r="M55">
            <v>1</v>
          </cell>
        </row>
        <row r="56">
          <cell r="C56" t="str">
            <v>Œuf mayonnaise</v>
          </cell>
          <cell r="G56">
            <v>0</v>
          </cell>
          <cell r="H56">
            <v>1</v>
          </cell>
          <cell r="I56">
            <v>2</v>
          </cell>
          <cell r="J56">
            <v>0</v>
          </cell>
          <cell r="M56">
            <v>1</v>
          </cell>
        </row>
        <row r="57">
          <cell r="C57" t="str">
            <v>Œuf sauce aurore</v>
          </cell>
          <cell r="G57">
            <v>0</v>
          </cell>
          <cell r="H57">
            <v>1</v>
          </cell>
          <cell r="I57">
            <v>2</v>
          </cell>
          <cell r="J57">
            <v>0</v>
          </cell>
          <cell r="M57">
            <v>1</v>
          </cell>
        </row>
        <row r="58">
          <cell r="C58" t="str">
            <v>Œuf sauce tartare</v>
          </cell>
          <cell r="G58">
            <v>0</v>
          </cell>
          <cell r="H58">
            <v>1</v>
          </cell>
          <cell r="I58">
            <v>2</v>
          </cell>
          <cell r="J58">
            <v>0</v>
          </cell>
          <cell r="M58">
            <v>1</v>
          </cell>
        </row>
        <row r="59">
          <cell r="C59" t="str">
            <v>Œuf sauce vincent</v>
          </cell>
          <cell r="G59">
            <v>0</v>
          </cell>
          <cell r="H59">
            <v>1</v>
          </cell>
          <cell r="I59">
            <v>2</v>
          </cell>
          <cell r="J59">
            <v>0</v>
          </cell>
          <cell r="M59">
            <v>1</v>
          </cell>
        </row>
        <row r="60">
          <cell r="C60" t="str">
            <v>Œuf vinaigrette</v>
          </cell>
          <cell r="G60">
            <v>0</v>
          </cell>
          <cell r="H60">
            <v>1</v>
          </cell>
          <cell r="I60">
            <v>1</v>
          </cell>
          <cell r="J60">
            <v>0</v>
          </cell>
          <cell r="M60">
            <v>1</v>
          </cell>
        </row>
        <row r="61">
          <cell r="C61" t="str">
            <v>Pâtes à la toscane</v>
          </cell>
          <cell r="D61" t="str">
            <v>M</v>
          </cell>
          <cell r="E61" t="str">
            <v>F</v>
          </cell>
          <cell r="G61">
            <v>1</v>
          </cell>
          <cell r="H61">
            <v>3</v>
          </cell>
          <cell r="I61">
            <v>2</v>
          </cell>
          <cell r="J61">
            <v>1</v>
          </cell>
          <cell r="N61">
            <v>1</v>
          </cell>
        </row>
        <row r="62">
          <cell r="C62" t="str">
            <v>Salade Marco Polo</v>
          </cell>
          <cell r="D62" t="str">
            <v>M</v>
          </cell>
          <cell r="G62">
            <v>1</v>
          </cell>
          <cell r="H62">
            <v>3</v>
          </cell>
          <cell r="I62">
            <v>2</v>
          </cell>
          <cell r="J62">
            <v>0</v>
          </cell>
          <cell r="N62">
            <v>1</v>
          </cell>
        </row>
        <row r="63">
          <cell r="C63" t="str">
            <v>Salade carnaval</v>
          </cell>
          <cell r="D63" t="str">
            <v>M</v>
          </cell>
          <cell r="G63">
            <v>1</v>
          </cell>
          <cell r="H63">
            <v>2</v>
          </cell>
          <cell r="I63">
            <v>1</v>
          </cell>
          <cell r="J63">
            <v>0</v>
          </cell>
          <cell r="N63">
            <v>1</v>
          </cell>
        </row>
        <row r="64">
          <cell r="C64" t="str">
            <v>Pâtes jambon tomates</v>
          </cell>
          <cell r="D64" t="str">
            <v>M</v>
          </cell>
          <cell r="G64">
            <v>1</v>
          </cell>
          <cell r="H64">
            <v>2</v>
          </cell>
          <cell r="I64">
            <v>1</v>
          </cell>
          <cell r="J64">
            <v>0</v>
          </cell>
          <cell r="N64">
            <v>1</v>
          </cell>
        </row>
        <row r="65">
          <cell r="C65" t="str">
            <v>Coquillettes monésgasques</v>
          </cell>
          <cell r="D65" t="str">
            <v>M</v>
          </cell>
          <cell r="G65">
            <v>1</v>
          </cell>
          <cell r="H65">
            <v>2</v>
          </cell>
          <cell r="I65">
            <v>2</v>
          </cell>
          <cell r="J65">
            <v>0</v>
          </cell>
          <cell r="N65">
            <v>1</v>
          </cell>
        </row>
        <row r="66">
          <cell r="C66" t="str">
            <v>Riz andalou</v>
          </cell>
          <cell r="D66" t="str">
            <v>M</v>
          </cell>
          <cell r="E66" t="str">
            <v>F</v>
          </cell>
          <cell r="F66" t="str">
            <v>S</v>
          </cell>
          <cell r="G66">
            <v>1</v>
          </cell>
          <cell r="H66">
            <v>2</v>
          </cell>
          <cell r="I66">
            <v>1</v>
          </cell>
          <cell r="J66">
            <v>0</v>
          </cell>
          <cell r="N66">
            <v>1</v>
          </cell>
        </row>
        <row r="67">
          <cell r="C67" t="str">
            <v>Riz au thon</v>
          </cell>
          <cell r="D67" t="str">
            <v>M</v>
          </cell>
          <cell r="F67" t="str">
            <v>S</v>
          </cell>
          <cell r="G67">
            <v>1</v>
          </cell>
          <cell r="H67">
            <v>2</v>
          </cell>
          <cell r="I67">
            <v>1</v>
          </cell>
          <cell r="J67">
            <v>0</v>
          </cell>
          <cell r="N67">
            <v>1</v>
          </cell>
        </row>
        <row r="68">
          <cell r="C68" t="str">
            <v>Riz fraicheur</v>
          </cell>
          <cell r="D68" t="str">
            <v>M</v>
          </cell>
          <cell r="F68" t="str">
            <v>S</v>
          </cell>
          <cell r="G68">
            <v>1</v>
          </cell>
          <cell r="H68">
            <v>3</v>
          </cell>
          <cell r="I68">
            <v>1</v>
          </cell>
          <cell r="J68">
            <v>0</v>
          </cell>
          <cell r="N68">
            <v>1</v>
          </cell>
        </row>
        <row r="69">
          <cell r="C69" t="str">
            <v>Riz niçois</v>
          </cell>
          <cell r="D69" t="str">
            <v>M</v>
          </cell>
          <cell r="F69" t="str">
            <v>S</v>
          </cell>
          <cell r="G69">
            <v>1</v>
          </cell>
          <cell r="H69">
            <v>3</v>
          </cell>
          <cell r="I69">
            <v>1</v>
          </cell>
          <cell r="J69">
            <v>0</v>
          </cell>
          <cell r="N69">
            <v>1</v>
          </cell>
        </row>
        <row r="70">
          <cell r="C70" t="str">
            <v>Salade Alaska</v>
          </cell>
          <cell r="D70" t="str">
            <v>M</v>
          </cell>
          <cell r="E70" t="str">
            <v>F</v>
          </cell>
          <cell r="F70" t="str">
            <v>S</v>
          </cell>
          <cell r="G70">
            <v>1</v>
          </cell>
          <cell r="H70">
            <v>3</v>
          </cell>
          <cell r="I70">
            <v>2</v>
          </cell>
          <cell r="J70">
            <v>0</v>
          </cell>
          <cell r="N70">
            <v>1</v>
          </cell>
        </row>
        <row r="71">
          <cell r="C71" t="str">
            <v>Salade carmen</v>
          </cell>
          <cell r="D71" t="str">
            <v>M</v>
          </cell>
          <cell r="E71" t="str">
            <v>F</v>
          </cell>
          <cell r="F71" t="str">
            <v>S</v>
          </cell>
          <cell r="G71">
            <v>1</v>
          </cell>
          <cell r="H71">
            <v>3</v>
          </cell>
          <cell r="I71">
            <v>1</v>
          </cell>
          <cell r="J71">
            <v>0</v>
          </cell>
          <cell r="N71">
            <v>1</v>
          </cell>
        </row>
        <row r="72">
          <cell r="C72" t="str">
            <v>Salade complète</v>
          </cell>
          <cell r="D72" t="str">
            <v>M</v>
          </cell>
          <cell r="F72" t="str">
            <v>S</v>
          </cell>
          <cell r="G72">
            <v>1</v>
          </cell>
          <cell r="H72">
            <v>2</v>
          </cell>
          <cell r="I72">
            <v>1</v>
          </cell>
          <cell r="J72">
            <v>0</v>
          </cell>
          <cell r="N72">
            <v>1</v>
          </cell>
        </row>
        <row r="73">
          <cell r="C73" t="str">
            <v>Salade pique nique</v>
          </cell>
          <cell r="D73" t="str">
            <v>M</v>
          </cell>
          <cell r="F73" t="str">
            <v>S</v>
          </cell>
          <cell r="G73">
            <v>1</v>
          </cell>
          <cell r="H73">
            <v>2</v>
          </cell>
          <cell r="I73">
            <v>1</v>
          </cell>
          <cell r="J73">
            <v>0</v>
          </cell>
          <cell r="N73">
            <v>1</v>
          </cell>
        </row>
        <row r="74">
          <cell r="C74" t="str">
            <v>Salade ruzinoise</v>
          </cell>
          <cell r="D74" t="str">
            <v>M</v>
          </cell>
          <cell r="G74">
            <v>1</v>
          </cell>
          <cell r="H74">
            <v>3</v>
          </cell>
          <cell r="I74">
            <v>2</v>
          </cell>
          <cell r="J74">
            <v>0</v>
          </cell>
          <cell r="N74">
            <v>1</v>
          </cell>
        </row>
        <row r="75">
          <cell r="C75" t="str">
            <v>Piémontaise au thon</v>
          </cell>
          <cell r="G75">
            <v>0</v>
          </cell>
          <cell r="H75">
            <v>2</v>
          </cell>
          <cell r="I75">
            <v>2</v>
          </cell>
          <cell r="J75">
            <v>0</v>
          </cell>
          <cell r="N75">
            <v>1</v>
          </cell>
        </row>
        <row r="76">
          <cell r="C76" t="str">
            <v>Piémontaise au jambon</v>
          </cell>
          <cell r="G76">
            <v>0</v>
          </cell>
          <cell r="H76">
            <v>2</v>
          </cell>
          <cell r="I76">
            <v>2</v>
          </cell>
          <cell r="J76">
            <v>0</v>
          </cell>
          <cell r="N76">
            <v>1</v>
          </cell>
        </row>
        <row r="77">
          <cell r="C77" t="str">
            <v>Salade des Carpâtes</v>
          </cell>
          <cell r="E77" t="str">
            <v>F</v>
          </cell>
          <cell r="G77">
            <v>1</v>
          </cell>
          <cell r="H77">
            <v>3</v>
          </cell>
          <cell r="I77">
            <v>2</v>
          </cell>
          <cell r="J77">
            <v>0</v>
          </cell>
          <cell r="N77">
            <v>1</v>
          </cell>
        </row>
        <row r="78">
          <cell r="C78" t="str">
            <v>Salade du pêcheur</v>
          </cell>
          <cell r="G78">
            <v>0</v>
          </cell>
          <cell r="H78">
            <v>2</v>
          </cell>
          <cell r="I78">
            <v>2</v>
          </cell>
          <cell r="J78">
            <v>0</v>
          </cell>
          <cell r="N78">
            <v>1</v>
          </cell>
        </row>
        <row r="79">
          <cell r="C79" t="str">
            <v>Pommes de terre au thon</v>
          </cell>
          <cell r="G79">
            <v>0</v>
          </cell>
          <cell r="H79">
            <v>2</v>
          </cell>
          <cell r="I79">
            <v>2</v>
          </cell>
          <cell r="J79">
            <v>0</v>
          </cell>
          <cell r="N79">
            <v>1</v>
          </cell>
        </row>
        <row r="80">
          <cell r="C80" t="str">
            <v>Salade lyonnaise</v>
          </cell>
          <cell r="E80" t="str">
            <v>F</v>
          </cell>
          <cell r="G80">
            <v>1</v>
          </cell>
          <cell r="H80">
            <v>3</v>
          </cell>
          <cell r="I80">
            <v>2</v>
          </cell>
          <cell r="J80">
            <v>0</v>
          </cell>
          <cell r="N80">
            <v>1</v>
          </cell>
        </row>
        <row r="81">
          <cell r="C81" t="str">
            <v>Salade normande</v>
          </cell>
          <cell r="G81">
            <v>0</v>
          </cell>
          <cell r="H81">
            <v>2</v>
          </cell>
          <cell r="I81">
            <v>2</v>
          </cell>
          <cell r="J81">
            <v>0</v>
          </cell>
          <cell r="N81">
            <v>1</v>
          </cell>
        </row>
        <row r="82">
          <cell r="C82" t="str">
            <v>Salade paysanne</v>
          </cell>
          <cell r="E82" t="str">
            <v>F</v>
          </cell>
          <cell r="G82">
            <v>1</v>
          </cell>
          <cell r="H82">
            <v>3</v>
          </cell>
          <cell r="I82">
            <v>1</v>
          </cell>
          <cell r="J82">
            <v>0</v>
          </cell>
          <cell r="N82">
            <v>1</v>
          </cell>
        </row>
        <row r="83">
          <cell r="C83" t="str">
            <v>Taboulé de volaille</v>
          </cell>
          <cell r="F83" t="str">
            <v>S</v>
          </cell>
          <cell r="G83">
            <v>1</v>
          </cell>
          <cell r="H83">
            <v>3</v>
          </cell>
          <cell r="I83">
            <v>1</v>
          </cell>
          <cell r="J83">
            <v>0</v>
          </cell>
          <cell r="N83">
            <v>1</v>
          </cell>
        </row>
        <row r="84">
          <cell r="C84" t="str">
            <v>Taboulé marocain</v>
          </cell>
          <cell r="E84" t="str">
            <v>F</v>
          </cell>
          <cell r="F84" t="str">
            <v>S</v>
          </cell>
          <cell r="G84">
            <v>1</v>
          </cell>
          <cell r="H84">
            <v>3</v>
          </cell>
          <cell r="I84">
            <v>1</v>
          </cell>
          <cell r="J84">
            <v>0</v>
          </cell>
          <cell r="N84">
            <v>1</v>
          </cell>
        </row>
        <row r="85">
          <cell r="C85" t="str">
            <v>Taboulé jambon ciboulette</v>
          </cell>
          <cell r="F85" t="str">
            <v>S</v>
          </cell>
          <cell r="G85">
            <v>1</v>
          </cell>
          <cell r="H85">
            <v>2</v>
          </cell>
          <cell r="I85">
            <v>1</v>
          </cell>
          <cell r="J85">
            <v>0</v>
          </cell>
          <cell r="N85">
            <v>1</v>
          </cell>
        </row>
        <row r="86">
          <cell r="C86" t="str">
            <v>Taboulé d'Ebly</v>
          </cell>
          <cell r="E86" t="str">
            <v>F</v>
          </cell>
          <cell r="F86" t="str">
            <v>S</v>
          </cell>
          <cell r="G86">
            <v>1</v>
          </cell>
          <cell r="H86">
            <v>3</v>
          </cell>
          <cell r="I86">
            <v>1</v>
          </cell>
          <cell r="J86">
            <v>0</v>
          </cell>
          <cell r="N86">
            <v>1</v>
          </cell>
        </row>
        <row r="87">
          <cell r="C87" t="str">
            <v>Taboulé au thon</v>
          </cell>
          <cell r="F87" t="str">
            <v>S</v>
          </cell>
          <cell r="G87">
            <v>1</v>
          </cell>
          <cell r="H87">
            <v>2</v>
          </cell>
          <cell r="I87">
            <v>1</v>
          </cell>
          <cell r="J87">
            <v>0</v>
          </cell>
          <cell r="N87">
            <v>1</v>
          </cell>
        </row>
        <row r="88">
          <cell r="C88" t="str">
            <v>Crêpe fourrée aux champignons</v>
          </cell>
          <cell r="G88">
            <v>0</v>
          </cell>
          <cell r="H88">
            <v>1</v>
          </cell>
          <cell r="I88">
            <v>1</v>
          </cell>
          <cell r="J88">
            <v>0</v>
          </cell>
          <cell r="N88">
            <v>1</v>
          </cell>
        </row>
        <row r="89">
          <cell r="C89" t="str">
            <v>Crêpe fourrée aux fromage</v>
          </cell>
          <cell r="G89">
            <v>0</v>
          </cell>
          <cell r="H89">
            <v>1</v>
          </cell>
          <cell r="I89">
            <v>1</v>
          </cell>
          <cell r="J89">
            <v>0</v>
          </cell>
          <cell r="N89">
            <v>1</v>
          </cell>
        </row>
        <row r="90">
          <cell r="C90" t="str">
            <v>Friand fromage</v>
          </cell>
          <cell r="E90" t="str">
            <v>F</v>
          </cell>
          <cell r="G90">
            <v>1</v>
          </cell>
          <cell r="H90">
            <v>3</v>
          </cell>
          <cell r="I90">
            <v>1</v>
          </cell>
          <cell r="J90">
            <v>0</v>
          </cell>
          <cell r="N90">
            <v>1</v>
          </cell>
        </row>
        <row r="91">
          <cell r="C91" t="str">
            <v>Pizza royale</v>
          </cell>
          <cell r="H91">
            <v>3</v>
          </cell>
          <cell r="I91">
            <v>1</v>
          </cell>
          <cell r="J91">
            <v>0</v>
          </cell>
          <cell r="N91">
            <v>1</v>
          </cell>
        </row>
        <row r="92">
          <cell r="C92" t="str">
            <v xml:space="preserve">Quiche lorraine </v>
          </cell>
          <cell r="H92">
            <v>1</v>
          </cell>
          <cell r="I92">
            <v>1</v>
          </cell>
          <cell r="J92">
            <v>0</v>
          </cell>
          <cell r="N92">
            <v>1</v>
          </cell>
        </row>
        <row r="93">
          <cell r="C93" t="str">
            <v>Moussaka</v>
          </cell>
          <cell r="D93" t="str">
            <v>M</v>
          </cell>
          <cell r="E93" t="str">
            <v>F</v>
          </cell>
          <cell r="G93">
            <v>3</v>
          </cell>
          <cell r="H93">
            <v>0</v>
          </cell>
          <cell r="I93">
            <v>1</v>
          </cell>
          <cell r="J93">
            <v>0</v>
          </cell>
          <cell r="L93">
            <v>1</v>
          </cell>
          <cell r="M93">
            <v>1</v>
          </cell>
          <cell r="N93">
            <v>1</v>
          </cell>
        </row>
        <row r="94">
          <cell r="C94" t="str">
            <v>Hachis Parmentier maison + SV</v>
          </cell>
          <cell r="D94" t="str">
            <v>M</v>
          </cell>
          <cell r="E94" t="str">
            <v>F</v>
          </cell>
          <cell r="F94" t="str">
            <v>S</v>
          </cell>
          <cell r="G94">
            <v>3</v>
          </cell>
          <cell r="H94">
            <v>0</v>
          </cell>
          <cell r="I94">
            <v>2</v>
          </cell>
          <cell r="J94">
            <v>0</v>
          </cell>
          <cell r="K94">
            <v>1</v>
          </cell>
          <cell r="M94">
            <v>1</v>
          </cell>
          <cell r="N94">
            <v>1</v>
          </cell>
        </row>
        <row r="95">
          <cell r="C95" t="str">
            <v>Raviolis gratinées pur bœuf</v>
          </cell>
          <cell r="G95">
            <v>1</v>
          </cell>
          <cell r="H95">
            <v>0</v>
          </cell>
          <cell r="I95">
            <v>1</v>
          </cell>
          <cell r="J95">
            <v>0</v>
          </cell>
          <cell r="M95">
            <v>1</v>
          </cell>
          <cell r="N95">
            <v>1</v>
          </cell>
        </row>
        <row r="96">
          <cell r="C96" t="str">
            <v>Spaghettis bolognaise</v>
          </cell>
          <cell r="D96" t="str">
            <v>M</v>
          </cell>
          <cell r="E96" t="str">
            <v>F</v>
          </cell>
          <cell r="F96" t="str">
            <v>S</v>
          </cell>
          <cell r="G96">
            <v>3</v>
          </cell>
          <cell r="H96">
            <v>0</v>
          </cell>
          <cell r="I96">
            <v>1</v>
          </cell>
          <cell r="J96">
            <v>0</v>
          </cell>
          <cell r="M96">
            <v>1</v>
          </cell>
          <cell r="N96">
            <v>1</v>
          </cell>
        </row>
        <row r="97">
          <cell r="C97" t="str">
            <v>Lasagnes bolognaise</v>
          </cell>
          <cell r="E97" t="str">
            <v>F</v>
          </cell>
          <cell r="G97">
            <v>1</v>
          </cell>
          <cell r="H97">
            <v>0</v>
          </cell>
          <cell r="I97">
            <v>1</v>
          </cell>
          <cell r="J97">
            <v>0</v>
          </cell>
          <cell r="M97">
            <v>1</v>
          </cell>
          <cell r="N97">
            <v>1</v>
          </cell>
        </row>
        <row r="98">
          <cell r="C98" t="str">
            <v>Quiche lorraine- SV</v>
          </cell>
          <cell r="G98">
            <v>1</v>
          </cell>
          <cell r="H98">
            <v>0</v>
          </cell>
          <cell r="I98">
            <v>2</v>
          </cell>
          <cell r="J98">
            <v>0</v>
          </cell>
          <cell r="K98">
            <v>1</v>
          </cell>
          <cell r="M98">
            <v>1</v>
          </cell>
          <cell r="N98">
            <v>1</v>
          </cell>
        </row>
        <row r="99">
          <cell r="C99" t="str">
            <v>Tartiflette maison</v>
          </cell>
          <cell r="D99" t="str">
            <v>M</v>
          </cell>
          <cell r="E99" t="str">
            <v>F</v>
          </cell>
          <cell r="G99">
            <v>3</v>
          </cell>
          <cell r="H99">
            <v>0</v>
          </cell>
          <cell r="I99">
            <v>2</v>
          </cell>
          <cell r="J99">
            <v>0</v>
          </cell>
          <cell r="M99">
            <v>1</v>
          </cell>
          <cell r="N99">
            <v>1</v>
          </cell>
        </row>
        <row r="100">
          <cell r="C100" t="str">
            <v>Pizza - SV</v>
          </cell>
          <cell r="G100">
            <v>2</v>
          </cell>
          <cell r="H100">
            <v>0</v>
          </cell>
          <cell r="I100">
            <v>2</v>
          </cell>
          <cell r="J100">
            <v>0</v>
          </cell>
          <cell r="K100">
            <v>1</v>
          </cell>
          <cell r="M100">
            <v>1</v>
          </cell>
          <cell r="N100">
            <v>1</v>
          </cell>
        </row>
        <row r="101">
          <cell r="C101" t="str">
            <v xml:space="preserve">Crêpes fourrées - SV </v>
          </cell>
          <cell r="G101">
            <v>1</v>
          </cell>
          <cell r="H101">
            <v>0</v>
          </cell>
          <cell r="I101">
            <v>2</v>
          </cell>
          <cell r="J101">
            <v>0</v>
          </cell>
          <cell r="K101">
            <v>1</v>
          </cell>
          <cell r="M101">
            <v>1</v>
          </cell>
          <cell r="N101">
            <v>1</v>
          </cell>
        </row>
        <row r="102">
          <cell r="C102" t="str">
            <v>Spaghettis carbonara de volaille</v>
          </cell>
          <cell r="D102" t="str">
            <v>M</v>
          </cell>
          <cell r="G102">
            <v>3</v>
          </cell>
          <cell r="H102">
            <v>0</v>
          </cell>
          <cell r="I102">
            <v>1</v>
          </cell>
          <cell r="J102">
            <v>0</v>
          </cell>
          <cell r="M102">
            <v>1</v>
          </cell>
          <cell r="N102">
            <v>1</v>
          </cell>
        </row>
        <row r="103">
          <cell r="C103" t="str">
            <v>Spaghettis carbonara</v>
          </cell>
          <cell r="D103" t="str">
            <v>M</v>
          </cell>
          <cell r="E103" t="str">
            <v>F</v>
          </cell>
          <cell r="G103">
            <v>3</v>
          </cell>
          <cell r="H103">
            <v>0</v>
          </cell>
          <cell r="I103">
            <v>1</v>
          </cell>
          <cell r="J103">
            <v>0</v>
          </cell>
          <cell r="M103">
            <v>1</v>
          </cell>
          <cell r="N103">
            <v>1</v>
          </cell>
        </row>
        <row r="104">
          <cell r="C104" t="str">
            <v>Cassoulet</v>
          </cell>
          <cell r="D104" t="str">
            <v>M</v>
          </cell>
          <cell r="F104" t="str">
            <v>S</v>
          </cell>
          <cell r="G104">
            <v>3</v>
          </cell>
          <cell r="H104">
            <v>0</v>
          </cell>
          <cell r="I104">
            <v>1</v>
          </cell>
          <cell r="J104">
            <v>0</v>
          </cell>
          <cell r="M104">
            <v>1</v>
          </cell>
          <cell r="N104">
            <v>1</v>
          </cell>
        </row>
        <row r="105">
          <cell r="C105" t="str">
            <v>Couscous (poulet-merguez)</v>
          </cell>
          <cell r="D105" t="str">
            <v>M</v>
          </cell>
          <cell r="E105" t="str">
            <v>F</v>
          </cell>
          <cell r="F105" t="str">
            <v>S</v>
          </cell>
          <cell r="G105">
            <v>3</v>
          </cell>
          <cell r="H105">
            <v>0</v>
          </cell>
          <cell r="I105">
            <v>1</v>
          </cell>
          <cell r="J105">
            <v>0</v>
          </cell>
          <cell r="M105">
            <v>1</v>
          </cell>
          <cell r="N105">
            <v>1</v>
          </cell>
        </row>
        <row r="106">
          <cell r="C106" t="str">
            <v>Gratin de PdeT aux dés de volaille</v>
          </cell>
          <cell r="D106" t="str">
            <v>M</v>
          </cell>
          <cell r="G106">
            <v>3</v>
          </cell>
          <cell r="H106">
            <v>0</v>
          </cell>
          <cell r="I106">
            <v>1</v>
          </cell>
          <cell r="J106">
            <v>0</v>
          </cell>
          <cell r="M106">
            <v>1</v>
          </cell>
          <cell r="N106">
            <v>1</v>
          </cell>
          <cell r="O106">
            <v>1</v>
          </cell>
        </row>
        <row r="107">
          <cell r="C107" t="str">
            <v>Gratin de pâtes au thon</v>
          </cell>
          <cell r="D107" t="str">
            <v>M</v>
          </cell>
          <cell r="G107">
            <v>3</v>
          </cell>
          <cell r="H107">
            <v>0</v>
          </cell>
          <cell r="I107">
            <v>1</v>
          </cell>
          <cell r="J107">
            <v>0</v>
          </cell>
          <cell r="M107">
            <v>1</v>
          </cell>
          <cell r="N107">
            <v>1</v>
          </cell>
          <cell r="O107">
            <v>1</v>
          </cell>
        </row>
        <row r="108">
          <cell r="C108" t="str">
            <v>Lentilles à la berrichonne (échine)</v>
          </cell>
          <cell r="D108" t="str">
            <v>M</v>
          </cell>
          <cell r="F108" t="str">
            <v>S</v>
          </cell>
          <cell r="G108">
            <v>3</v>
          </cell>
          <cell r="H108">
            <v>0</v>
          </cell>
          <cell r="I108">
            <v>1</v>
          </cell>
          <cell r="J108">
            <v>0</v>
          </cell>
          <cell r="M108">
            <v>1</v>
          </cell>
          <cell r="N108">
            <v>1</v>
          </cell>
        </row>
        <row r="109">
          <cell r="C109" t="str">
            <v>Paëlla</v>
          </cell>
          <cell r="D109" t="str">
            <v>M</v>
          </cell>
          <cell r="F109" t="str">
            <v>S</v>
          </cell>
          <cell r="G109">
            <v>3</v>
          </cell>
          <cell r="H109">
            <v>0</v>
          </cell>
          <cell r="I109">
            <v>1</v>
          </cell>
          <cell r="J109">
            <v>0</v>
          </cell>
          <cell r="M109">
            <v>1</v>
          </cell>
          <cell r="N109">
            <v>1</v>
          </cell>
        </row>
        <row r="110">
          <cell r="C110" t="str">
            <v>Paëlla de la mer (colin-moule)</v>
          </cell>
          <cell r="D110" t="str">
            <v>M</v>
          </cell>
          <cell r="E110" t="str">
            <v>F</v>
          </cell>
          <cell r="F110" t="str">
            <v>S</v>
          </cell>
          <cell r="G110">
            <v>3</v>
          </cell>
          <cell r="H110">
            <v>0</v>
          </cell>
          <cell r="I110">
            <v>1</v>
          </cell>
          <cell r="J110">
            <v>0</v>
          </cell>
          <cell r="M110">
            <v>1</v>
          </cell>
          <cell r="N110">
            <v>1</v>
          </cell>
        </row>
        <row r="111">
          <cell r="C111" t="str">
            <v>Tortis Océane</v>
          </cell>
          <cell r="D111" t="str">
            <v>M</v>
          </cell>
          <cell r="G111">
            <v>3</v>
          </cell>
          <cell r="H111">
            <v>0</v>
          </cell>
          <cell r="I111">
            <v>1</v>
          </cell>
          <cell r="J111">
            <v>0</v>
          </cell>
          <cell r="M111">
            <v>1</v>
          </cell>
          <cell r="N111">
            <v>1</v>
          </cell>
        </row>
        <row r="112">
          <cell r="C112" t="str">
            <v>Brandade de poisson</v>
          </cell>
          <cell r="D112" t="str">
            <v>M</v>
          </cell>
          <cell r="G112">
            <v>3</v>
          </cell>
          <cell r="H112">
            <v>0</v>
          </cell>
          <cell r="I112">
            <v>1</v>
          </cell>
          <cell r="J112">
            <v>0</v>
          </cell>
          <cell r="M112">
            <v>1</v>
          </cell>
          <cell r="N112">
            <v>1</v>
          </cell>
        </row>
        <row r="113">
          <cell r="C113" t="str">
            <v>Omelette au fromage</v>
          </cell>
          <cell r="G113">
            <v>1</v>
          </cell>
          <cell r="H113">
            <v>0</v>
          </cell>
          <cell r="I113">
            <v>1</v>
          </cell>
          <cell r="J113">
            <v>0</v>
          </cell>
          <cell r="M113">
            <v>1</v>
          </cell>
        </row>
        <row r="114">
          <cell r="C114" t="str">
            <v>Œuf dur sauce béchamel / Mornay</v>
          </cell>
          <cell r="D114" t="str">
            <v>M</v>
          </cell>
          <cell r="G114">
            <v>2</v>
          </cell>
          <cell r="H114">
            <v>0</v>
          </cell>
          <cell r="I114">
            <v>1</v>
          </cell>
          <cell r="J114">
            <v>0</v>
          </cell>
          <cell r="M114">
            <v>1</v>
          </cell>
        </row>
        <row r="115">
          <cell r="C115" t="str">
            <v>Omelette</v>
          </cell>
          <cell r="G115">
            <v>1</v>
          </cell>
          <cell r="H115">
            <v>0</v>
          </cell>
          <cell r="I115">
            <v>1</v>
          </cell>
          <cell r="J115">
            <v>0</v>
          </cell>
          <cell r="M115">
            <v>1</v>
          </cell>
        </row>
        <row r="116">
          <cell r="C116" t="str">
            <v xml:space="preserve">Filet de Hoki </v>
          </cell>
          <cell r="D116" t="str">
            <v>M</v>
          </cell>
          <cell r="E116" t="str">
            <v>F</v>
          </cell>
          <cell r="G116">
            <v>2</v>
          </cell>
          <cell r="H116">
            <v>0</v>
          </cell>
          <cell r="I116">
            <v>1</v>
          </cell>
          <cell r="J116">
            <v>0</v>
          </cell>
          <cell r="M116">
            <v>1</v>
          </cell>
        </row>
        <row r="117">
          <cell r="C117" t="str">
            <v>Filet de colin</v>
          </cell>
          <cell r="D117" t="str">
            <v>M</v>
          </cell>
          <cell r="E117" t="str">
            <v>F</v>
          </cell>
          <cell r="G117">
            <v>2</v>
          </cell>
          <cell r="H117">
            <v>0</v>
          </cell>
          <cell r="I117">
            <v>1</v>
          </cell>
          <cell r="J117">
            <v>0</v>
          </cell>
          <cell r="M117">
            <v>1</v>
          </cell>
        </row>
        <row r="118">
          <cell r="C118" t="str">
            <v>Dos de colin</v>
          </cell>
          <cell r="D118" t="str">
            <v>M</v>
          </cell>
          <cell r="E118" t="str">
            <v>F</v>
          </cell>
          <cell r="G118">
            <v>2</v>
          </cell>
          <cell r="H118">
            <v>0</v>
          </cell>
          <cell r="I118">
            <v>1</v>
          </cell>
          <cell r="J118">
            <v>0</v>
          </cell>
          <cell r="M118">
            <v>1</v>
          </cell>
        </row>
        <row r="119">
          <cell r="C119" t="str">
            <v>Saumonette</v>
          </cell>
          <cell r="D119" t="str">
            <v>M</v>
          </cell>
          <cell r="E119" t="str">
            <v>F</v>
          </cell>
          <cell r="G119">
            <v>2</v>
          </cell>
          <cell r="H119">
            <v>0</v>
          </cell>
          <cell r="I119">
            <v>1</v>
          </cell>
          <cell r="J119">
            <v>0</v>
          </cell>
          <cell r="M119">
            <v>1</v>
          </cell>
        </row>
        <row r="120">
          <cell r="C120" t="str">
            <v>Blanquette de saumon</v>
          </cell>
          <cell r="D120" t="str">
            <v>M</v>
          </cell>
          <cell r="G120">
            <v>2</v>
          </cell>
          <cell r="H120">
            <v>0</v>
          </cell>
          <cell r="I120">
            <v>1</v>
          </cell>
          <cell r="J120">
            <v>0</v>
          </cell>
          <cell r="M120">
            <v>1</v>
          </cell>
        </row>
        <row r="121">
          <cell r="C121" t="str">
            <v>Saumon en dés</v>
          </cell>
          <cell r="D121" t="str">
            <v>M</v>
          </cell>
          <cell r="E121" t="str">
            <v>F</v>
          </cell>
          <cell r="G121">
            <v>2</v>
          </cell>
          <cell r="H121">
            <v>0</v>
          </cell>
          <cell r="I121">
            <v>1</v>
          </cell>
          <cell r="J121">
            <v>0</v>
          </cell>
          <cell r="M121">
            <v>1</v>
          </cell>
        </row>
        <row r="122">
          <cell r="C122" t="str">
            <v>Filet de saumon</v>
          </cell>
          <cell r="D122" t="str">
            <v>M</v>
          </cell>
          <cell r="E122" t="str">
            <v>F</v>
          </cell>
          <cell r="G122">
            <v>2</v>
          </cell>
          <cell r="H122">
            <v>0</v>
          </cell>
          <cell r="I122">
            <v>1</v>
          </cell>
          <cell r="J122">
            <v>0</v>
          </cell>
          <cell r="M122">
            <v>1</v>
          </cell>
        </row>
        <row r="123">
          <cell r="C123" t="str">
            <v>Curry de saumon</v>
          </cell>
          <cell r="D123" t="str">
            <v>M</v>
          </cell>
          <cell r="E123" t="str">
            <v>F</v>
          </cell>
          <cell r="G123">
            <v>2</v>
          </cell>
          <cell r="H123">
            <v>0</v>
          </cell>
          <cell r="I123">
            <v>1</v>
          </cell>
          <cell r="J123">
            <v>0</v>
          </cell>
          <cell r="M123">
            <v>1</v>
          </cell>
        </row>
        <row r="124">
          <cell r="C124" t="str">
            <v>Beignet de poisson</v>
          </cell>
          <cell r="G124">
            <v>1</v>
          </cell>
          <cell r="H124">
            <v>0</v>
          </cell>
          <cell r="I124">
            <v>1</v>
          </cell>
          <cell r="J124">
            <v>0</v>
          </cell>
          <cell r="M124">
            <v>1</v>
          </cell>
        </row>
        <row r="125">
          <cell r="C125" t="str">
            <v>Croque cheese + sauce</v>
          </cell>
          <cell r="G125">
            <v>1</v>
          </cell>
          <cell r="H125">
            <v>0</v>
          </cell>
          <cell r="I125">
            <v>2</v>
          </cell>
          <cell r="J125">
            <v>0</v>
          </cell>
          <cell r="M125">
            <v>1</v>
          </cell>
        </row>
        <row r="126">
          <cell r="C126" t="str">
            <v>Poissonnette</v>
          </cell>
          <cell r="G126">
            <v>1</v>
          </cell>
          <cell r="H126">
            <v>0</v>
          </cell>
          <cell r="I126">
            <v>1</v>
          </cell>
          <cell r="J126">
            <v>0</v>
          </cell>
          <cell r="M126">
            <v>1</v>
          </cell>
        </row>
        <row r="127">
          <cell r="C127" t="str">
            <v>Filet de Hoki pané</v>
          </cell>
          <cell r="G127">
            <v>1</v>
          </cell>
          <cell r="H127">
            <v>0</v>
          </cell>
          <cell r="I127">
            <v>2</v>
          </cell>
          <cell r="J127">
            <v>0</v>
          </cell>
          <cell r="M127">
            <v>1</v>
          </cell>
        </row>
        <row r="128">
          <cell r="C128" t="str">
            <v>Filet meunière</v>
          </cell>
          <cell r="G128">
            <v>1</v>
          </cell>
          <cell r="H128">
            <v>0</v>
          </cell>
          <cell r="I128">
            <v>1</v>
          </cell>
          <cell r="J128">
            <v>0</v>
          </cell>
          <cell r="M128">
            <v>1</v>
          </cell>
        </row>
        <row r="129">
          <cell r="C129" t="str">
            <v>Mêlée de thon</v>
          </cell>
          <cell r="E129" t="str">
            <v>F</v>
          </cell>
          <cell r="G129">
            <v>1</v>
          </cell>
          <cell r="H129">
            <v>0</v>
          </cell>
          <cell r="I129">
            <v>1</v>
          </cell>
          <cell r="J129">
            <v>0</v>
          </cell>
          <cell r="M129">
            <v>1</v>
          </cell>
        </row>
        <row r="130">
          <cell r="C130" t="str">
            <v>Filet de poulet</v>
          </cell>
          <cell r="G130">
            <v>1</v>
          </cell>
          <cell r="H130">
            <v>0</v>
          </cell>
          <cell r="I130">
            <v>1</v>
          </cell>
          <cell r="J130">
            <v>0</v>
          </cell>
          <cell r="M130">
            <v>1</v>
          </cell>
        </row>
        <row r="131">
          <cell r="C131" t="str">
            <v>Aiguillette de poulet</v>
          </cell>
          <cell r="G131">
            <v>1</v>
          </cell>
          <cell r="H131">
            <v>0</v>
          </cell>
          <cell r="I131">
            <v>1</v>
          </cell>
          <cell r="J131">
            <v>0</v>
          </cell>
          <cell r="M131">
            <v>1</v>
          </cell>
        </row>
        <row r="132">
          <cell r="C132" t="str">
            <v>Rôti filet de dinde</v>
          </cell>
          <cell r="D132" t="str">
            <v>M</v>
          </cell>
          <cell r="G132">
            <v>2</v>
          </cell>
          <cell r="H132">
            <v>0</v>
          </cell>
          <cell r="I132">
            <v>1</v>
          </cell>
          <cell r="J132">
            <v>1</v>
          </cell>
          <cell r="M132">
            <v>1</v>
          </cell>
        </row>
        <row r="133">
          <cell r="C133" t="str">
            <v>Rôti filet de dinde (froid)</v>
          </cell>
          <cell r="G133">
            <v>3</v>
          </cell>
          <cell r="H133">
            <v>0</v>
          </cell>
          <cell r="I133">
            <v>1</v>
          </cell>
          <cell r="J133">
            <v>1</v>
          </cell>
          <cell r="M133">
            <v>1</v>
          </cell>
        </row>
        <row r="134">
          <cell r="C134" t="str">
            <v>Escalope de dinde</v>
          </cell>
          <cell r="D134" t="str">
            <v>M</v>
          </cell>
          <cell r="G134">
            <v>1</v>
          </cell>
          <cell r="H134">
            <v>0</v>
          </cell>
          <cell r="I134">
            <v>1</v>
          </cell>
          <cell r="J134">
            <v>0</v>
          </cell>
          <cell r="M134">
            <v>1</v>
          </cell>
        </row>
        <row r="135">
          <cell r="C135" t="str">
            <v>Crépinette de volaille</v>
          </cell>
          <cell r="D135" t="str">
            <v>M</v>
          </cell>
          <cell r="E135" t="str">
            <v>F</v>
          </cell>
          <cell r="G135">
            <v>1</v>
          </cell>
          <cell r="H135">
            <v>0</v>
          </cell>
          <cell r="I135">
            <v>1</v>
          </cell>
          <cell r="J135">
            <v>0</v>
          </cell>
          <cell r="M135">
            <v>1</v>
          </cell>
        </row>
        <row r="136">
          <cell r="C136" t="str">
            <v>Cordon bleu de dinde</v>
          </cell>
          <cell r="G136">
            <v>1</v>
          </cell>
          <cell r="H136">
            <v>0</v>
          </cell>
          <cell r="I136">
            <v>1</v>
          </cell>
          <cell r="J136">
            <v>0</v>
          </cell>
          <cell r="M136">
            <v>1</v>
          </cell>
        </row>
        <row r="137">
          <cell r="C137" t="str">
            <v>Escalope viennoise</v>
          </cell>
          <cell r="G137">
            <v>1</v>
          </cell>
          <cell r="H137">
            <v>0</v>
          </cell>
          <cell r="I137">
            <v>1</v>
          </cell>
          <cell r="J137">
            <v>0</v>
          </cell>
          <cell r="M137">
            <v>1</v>
          </cell>
        </row>
        <row r="138">
          <cell r="C138" t="str">
            <v>Nuget's de volaille</v>
          </cell>
          <cell r="G138">
            <v>1</v>
          </cell>
          <cell r="H138">
            <v>0</v>
          </cell>
          <cell r="I138">
            <v>2</v>
          </cell>
          <cell r="J138">
            <v>0</v>
          </cell>
          <cell r="M138">
            <v>1</v>
          </cell>
        </row>
        <row r="139">
          <cell r="C139" t="str">
            <v>Blanquette de volaille</v>
          </cell>
          <cell r="D139" t="str">
            <v>M</v>
          </cell>
          <cell r="F139" t="str">
            <v>S</v>
          </cell>
          <cell r="G139">
            <v>2</v>
          </cell>
          <cell r="H139">
            <v>0</v>
          </cell>
          <cell r="I139">
            <v>1</v>
          </cell>
          <cell r="J139">
            <v>0</v>
          </cell>
          <cell r="M139">
            <v>1</v>
          </cell>
        </row>
        <row r="140">
          <cell r="C140" t="str">
            <v>Emincé de volaille</v>
          </cell>
          <cell r="D140" t="str">
            <v>M</v>
          </cell>
          <cell r="F140" t="str">
            <v>S</v>
          </cell>
          <cell r="G140">
            <v>2</v>
          </cell>
          <cell r="H140">
            <v>0</v>
          </cell>
          <cell r="I140">
            <v>1</v>
          </cell>
          <cell r="J140">
            <v>0</v>
          </cell>
          <cell r="M140">
            <v>1</v>
          </cell>
        </row>
        <row r="141">
          <cell r="C141" t="str">
            <v>Fricassé de dindonneau</v>
          </cell>
          <cell r="D141" t="str">
            <v>M</v>
          </cell>
          <cell r="F141" t="str">
            <v>S</v>
          </cell>
          <cell r="G141">
            <v>2</v>
          </cell>
          <cell r="H141">
            <v>0</v>
          </cell>
          <cell r="I141">
            <v>1</v>
          </cell>
          <cell r="J141">
            <v>0</v>
          </cell>
          <cell r="M141">
            <v>1</v>
          </cell>
        </row>
        <row r="142">
          <cell r="C142" t="str">
            <v>Marengo de volaille</v>
          </cell>
          <cell r="D142" t="str">
            <v>M</v>
          </cell>
          <cell r="F142" t="str">
            <v>S</v>
          </cell>
          <cell r="G142">
            <v>2</v>
          </cell>
          <cell r="H142">
            <v>0</v>
          </cell>
          <cell r="I142">
            <v>1</v>
          </cell>
          <cell r="J142">
            <v>0</v>
          </cell>
          <cell r="M142">
            <v>1</v>
          </cell>
        </row>
        <row r="143">
          <cell r="C143" t="str">
            <v>Sauté de dinde</v>
          </cell>
          <cell r="D143" t="str">
            <v>M</v>
          </cell>
          <cell r="F143" t="str">
            <v>S</v>
          </cell>
          <cell r="G143">
            <v>2</v>
          </cell>
          <cell r="H143">
            <v>0</v>
          </cell>
          <cell r="I143">
            <v>1</v>
          </cell>
          <cell r="J143">
            <v>0</v>
          </cell>
          <cell r="M143">
            <v>1</v>
          </cell>
        </row>
        <row r="144">
          <cell r="C144" t="str">
            <v>Sauté de poulet</v>
          </cell>
          <cell r="D144" t="str">
            <v>M</v>
          </cell>
          <cell r="F144" t="str">
            <v>S</v>
          </cell>
          <cell r="G144">
            <v>2</v>
          </cell>
          <cell r="H144">
            <v>0</v>
          </cell>
          <cell r="I144">
            <v>1</v>
          </cell>
          <cell r="J144">
            <v>0</v>
          </cell>
          <cell r="M144">
            <v>1</v>
          </cell>
        </row>
        <row r="145">
          <cell r="C145" t="str">
            <v>Cuisse de poulet</v>
          </cell>
          <cell r="E145" t="str">
            <v>F</v>
          </cell>
          <cell r="G145">
            <v>2</v>
          </cell>
          <cell r="H145">
            <v>0</v>
          </cell>
          <cell r="I145">
            <v>1</v>
          </cell>
          <cell r="J145">
            <v>0</v>
          </cell>
          <cell r="M145">
            <v>1</v>
          </cell>
        </row>
        <row r="146">
          <cell r="C146" t="str">
            <v>Poulet basquaise</v>
          </cell>
          <cell r="D146" t="str">
            <v>M</v>
          </cell>
          <cell r="E146" t="str">
            <v>F</v>
          </cell>
          <cell r="G146">
            <v>2</v>
          </cell>
          <cell r="H146">
            <v>0</v>
          </cell>
          <cell r="I146">
            <v>1</v>
          </cell>
          <cell r="J146">
            <v>0</v>
          </cell>
          <cell r="M146">
            <v>1</v>
          </cell>
        </row>
        <row r="147">
          <cell r="C147" t="str">
            <v>Poulet rôti</v>
          </cell>
          <cell r="D147" t="str">
            <v>M</v>
          </cell>
          <cell r="E147" t="str">
            <v>F</v>
          </cell>
          <cell r="G147">
            <v>3</v>
          </cell>
          <cell r="H147">
            <v>0</v>
          </cell>
          <cell r="I147">
            <v>1</v>
          </cell>
          <cell r="J147">
            <v>0</v>
          </cell>
          <cell r="M147">
            <v>1</v>
          </cell>
        </row>
        <row r="148">
          <cell r="C148" t="str">
            <v xml:space="preserve">Rôti de bœuf </v>
          </cell>
          <cell r="D148" t="str">
            <v>M</v>
          </cell>
          <cell r="G148">
            <v>2</v>
          </cell>
          <cell r="H148">
            <v>0</v>
          </cell>
          <cell r="I148">
            <v>1</v>
          </cell>
          <cell r="J148">
            <v>1</v>
          </cell>
          <cell r="M148">
            <v>1</v>
          </cell>
        </row>
        <row r="149">
          <cell r="C149" t="str">
            <v>Burger de bœuf</v>
          </cell>
          <cell r="D149" t="str">
            <v>M</v>
          </cell>
          <cell r="G149">
            <v>1</v>
          </cell>
          <cell r="H149">
            <v>0</v>
          </cell>
          <cell r="I149">
            <v>1</v>
          </cell>
          <cell r="J149">
            <v>0</v>
          </cell>
          <cell r="M149">
            <v>1</v>
          </cell>
        </row>
        <row r="150">
          <cell r="C150" t="str">
            <v>Tomates farcies</v>
          </cell>
          <cell r="D150" t="str">
            <v>M</v>
          </cell>
          <cell r="E150" t="str">
            <v>F</v>
          </cell>
          <cell r="G150">
            <v>2</v>
          </cell>
          <cell r="H150">
            <v>0</v>
          </cell>
          <cell r="I150">
            <v>1</v>
          </cell>
          <cell r="J150">
            <v>0</v>
          </cell>
          <cell r="M150">
            <v>1</v>
          </cell>
        </row>
        <row r="151">
          <cell r="C151" t="str">
            <v xml:space="preserve">Bœuf bourguignon </v>
          </cell>
          <cell r="D151" t="str">
            <v>M</v>
          </cell>
          <cell r="F151" t="str">
            <v>S</v>
          </cell>
          <cell r="G151">
            <v>2</v>
          </cell>
          <cell r="H151">
            <v>0</v>
          </cell>
          <cell r="I151">
            <v>1</v>
          </cell>
          <cell r="J151">
            <v>0</v>
          </cell>
          <cell r="M151">
            <v>1</v>
          </cell>
        </row>
        <row r="152">
          <cell r="C152" t="str">
            <v>Bœuf braisé</v>
          </cell>
          <cell r="D152" t="str">
            <v>M</v>
          </cell>
          <cell r="F152" t="str">
            <v>S</v>
          </cell>
          <cell r="G152">
            <v>2</v>
          </cell>
          <cell r="H152">
            <v>0</v>
          </cell>
          <cell r="I152">
            <v>1</v>
          </cell>
          <cell r="J152">
            <v>0</v>
          </cell>
          <cell r="M152">
            <v>1</v>
          </cell>
        </row>
        <row r="153">
          <cell r="C153" t="str">
            <v>Paleron de bœuf</v>
          </cell>
          <cell r="D153" t="str">
            <v>M</v>
          </cell>
          <cell r="G153">
            <v>2</v>
          </cell>
          <cell r="H153">
            <v>0</v>
          </cell>
          <cell r="I153">
            <v>1</v>
          </cell>
          <cell r="J153">
            <v>1</v>
          </cell>
          <cell r="M153">
            <v>1</v>
          </cell>
        </row>
        <row r="154">
          <cell r="C154" t="str">
            <v>Goulasch de bœuf</v>
          </cell>
          <cell r="D154" t="str">
            <v>M</v>
          </cell>
          <cell r="F154" t="str">
            <v>S</v>
          </cell>
          <cell r="G154">
            <v>2</v>
          </cell>
          <cell r="H154">
            <v>0</v>
          </cell>
          <cell r="I154">
            <v>1</v>
          </cell>
          <cell r="J154">
            <v>0</v>
          </cell>
          <cell r="M154">
            <v>1</v>
          </cell>
        </row>
        <row r="155">
          <cell r="C155" t="str">
            <v>Sauté de bœuf</v>
          </cell>
          <cell r="D155" t="str">
            <v>M</v>
          </cell>
          <cell r="F155" t="str">
            <v>S</v>
          </cell>
          <cell r="G155">
            <v>2</v>
          </cell>
          <cell r="H155">
            <v>0</v>
          </cell>
          <cell r="I155">
            <v>1</v>
          </cell>
          <cell r="J155">
            <v>0</v>
          </cell>
          <cell r="M155">
            <v>1</v>
          </cell>
        </row>
        <row r="156">
          <cell r="C156" t="str">
            <v xml:space="preserve">Emincé de bœuf </v>
          </cell>
          <cell r="D156" t="str">
            <v>M</v>
          </cell>
          <cell r="F156" t="str">
            <v>S</v>
          </cell>
          <cell r="G156">
            <v>2</v>
          </cell>
          <cell r="H156">
            <v>0</v>
          </cell>
          <cell r="I156">
            <v>1</v>
          </cell>
          <cell r="J156">
            <v>0</v>
          </cell>
          <cell r="M156">
            <v>1</v>
          </cell>
        </row>
        <row r="157">
          <cell r="C157" t="str">
            <v>Mignonette de bœuf</v>
          </cell>
          <cell r="D157" t="str">
            <v>M</v>
          </cell>
          <cell r="E157" t="str">
            <v>F</v>
          </cell>
          <cell r="G157">
            <v>2</v>
          </cell>
          <cell r="H157">
            <v>0</v>
          </cell>
          <cell r="I157">
            <v>1</v>
          </cell>
          <cell r="J157">
            <v>0</v>
          </cell>
          <cell r="M157">
            <v>1</v>
          </cell>
        </row>
        <row r="158">
          <cell r="C158" t="str">
            <v>Bœuf à la méridionale</v>
          </cell>
          <cell r="D158" t="str">
            <v>M</v>
          </cell>
          <cell r="F158" t="str">
            <v>S</v>
          </cell>
          <cell r="G158">
            <v>2</v>
          </cell>
          <cell r="H158">
            <v>0</v>
          </cell>
          <cell r="I158">
            <v>1</v>
          </cell>
          <cell r="J158">
            <v>0</v>
          </cell>
          <cell r="M158">
            <v>1</v>
          </cell>
        </row>
        <row r="159">
          <cell r="C159" t="str">
            <v>Paupiette de veau</v>
          </cell>
          <cell r="D159" t="str">
            <v>M</v>
          </cell>
          <cell r="E159" t="str">
            <v>F</v>
          </cell>
          <cell r="G159">
            <v>2</v>
          </cell>
          <cell r="H159">
            <v>0</v>
          </cell>
          <cell r="I159">
            <v>1</v>
          </cell>
          <cell r="J159">
            <v>0</v>
          </cell>
          <cell r="M159">
            <v>1</v>
          </cell>
        </row>
        <row r="160">
          <cell r="C160" t="str">
            <v>Chipolatas</v>
          </cell>
          <cell r="E160" t="str">
            <v>F</v>
          </cell>
          <cell r="G160">
            <v>2</v>
          </cell>
          <cell r="H160">
            <v>0</v>
          </cell>
          <cell r="I160">
            <v>1</v>
          </cell>
          <cell r="J160">
            <v>0</v>
          </cell>
          <cell r="M160">
            <v>1</v>
          </cell>
        </row>
        <row r="161">
          <cell r="C161" t="str">
            <v>Jambon grill</v>
          </cell>
          <cell r="D161" t="str">
            <v>M</v>
          </cell>
          <cell r="G161">
            <v>2</v>
          </cell>
          <cell r="H161">
            <v>0</v>
          </cell>
          <cell r="I161">
            <v>1</v>
          </cell>
          <cell r="J161">
            <v>1</v>
          </cell>
          <cell r="M161">
            <v>1</v>
          </cell>
        </row>
        <row r="162">
          <cell r="C162" t="str">
            <v>Mixed grill</v>
          </cell>
          <cell r="G162">
            <v>2</v>
          </cell>
          <cell r="H162">
            <v>0</v>
          </cell>
          <cell r="I162">
            <v>1</v>
          </cell>
          <cell r="J162">
            <v>1</v>
          </cell>
          <cell r="M162">
            <v>1</v>
          </cell>
        </row>
        <row r="163">
          <cell r="C163" t="str">
            <v>Jambon blanc</v>
          </cell>
          <cell r="E163" t="str">
            <v>F</v>
          </cell>
          <cell r="G163">
            <v>2</v>
          </cell>
          <cell r="H163">
            <v>0</v>
          </cell>
          <cell r="I163">
            <v>2</v>
          </cell>
          <cell r="J163">
            <v>0</v>
          </cell>
          <cell r="M163">
            <v>1</v>
          </cell>
        </row>
        <row r="164">
          <cell r="C164" t="str">
            <v>Saucisse de Toulouse</v>
          </cell>
          <cell r="E164" t="str">
            <v>F</v>
          </cell>
          <cell r="G164">
            <v>2</v>
          </cell>
          <cell r="H164">
            <v>0</v>
          </cell>
          <cell r="I164">
            <v>1</v>
          </cell>
          <cell r="J164">
            <v>0</v>
          </cell>
          <cell r="M164">
            <v>1</v>
          </cell>
        </row>
        <row r="165">
          <cell r="C165" t="str">
            <v>Saucisse knack</v>
          </cell>
          <cell r="G165">
            <v>2</v>
          </cell>
          <cell r="H165">
            <v>0</v>
          </cell>
          <cell r="I165">
            <v>1</v>
          </cell>
          <cell r="J165">
            <v>0</v>
          </cell>
          <cell r="M165">
            <v>1</v>
          </cell>
        </row>
        <row r="166">
          <cell r="C166" t="str">
            <v>Saucisse de Francfort</v>
          </cell>
          <cell r="G166">
            <v>2</v>
          </cell>
          <cell r="H166">
            <v>0</v>
          </cell>
          <cell r="I166">
            <v>1</v>
          </cell>
          <cell r="J166">
            <v>0</v>
          </cell>
          <cell r="M166">
            <v>1</v>
          </cell>
        </row>
        <row r="167">
          <cell r="C167" t="str">
            <v>Echine de porc</v>
          </cell>
          <cell r="D167" t="str">
            <v>M</v>
          </cell>
          <cell r="G167">
            <v>2</v>
          </cell>
          <cell r="H167">
            <v>0</v>
          </cell>
          <cell r="I167">
            <v>1</v>
          </cell>
          <cell r="J167">
            <v>1</v>
          </cell>
          <cell r="M167">
            <v>1</v>
          </cell>
        </row>
        <row r="168">
          <cell r="C168" t="str">
            <v>Emincé de porc</v>
          </cell>
          <cell r="D168" t="str">
            <v>M</v>
          </cell>
          <cell r="F168" t="str">
            <v>S</v>
          </cell>
          <cell r="G168">
            <v>2</v>
          </cell>
          <cell r="H168">
            <v>0</v>
          </cell>
          <cell r="I168">
            <v>1</v>
          </cell>
          <cell r="J168">
            <v>0</v>
          </cell>
          <cell r="M168">
            <v>1</v>
          </cell>
        </row>
        <row r="169">
          <cell r="C169" t="str">
            <v>Fricassée de porc</v>
          </cell>
          <cell r="D169" t="str">
            <v>M</v>
          </cell>
          <cell r="F169" t="str">
            <v>S</v>
          </cell>
          <cell r="G169">
            <v>2</v>
          </cell>
          <cell r="H169">
            <v>0</v>
          </cell>
          <cell r="I169">
            <v>1</v>
          </cell>
          <cell r="J169">
            <v>0</v>
          </cell>
          <cell r="M169">
            <v>1</v>
          </cell>
        </row>
        <row r="170">
          <cell r="C170" t="str">
            <v>Sauté de porc</v>
          </cell>
          <cell r="D170" t="str">
            <v>M</v>
          </cell>
          <cell r="F170" t="str">
            <v>S</v>
          </cell>
          <cell r="G170">
            <v>2</v>
          </cell>
          <cell r="H170">
            <v>0</v>
          </cell>
          <cell r="I170">
            <v>1</v>
          </cell>
          <cell r="J170">
            <v>0</v>
          </cell>
          <cell r="M170">
            <v>1</v>
          </cell>
        </row>
        <row r="171">
          <cell r="C171" t="str">
            <v>Rôti de porc</v>
          </cell>
          <cell r="D171" t="str">
            <v>M</v>
          </cell>
          <cell r="G171">
            <v>2</v>
          </cell>
          <cell r="H171">
            <v>0</v>
          </cell>
          <cell r="I171">
            <v>1</v>
          </cell>
          <cell r="J171">
            <v>1</v>
          </cell>
          <cell r="M171">
            <v>1</v>
          </cell>
        </row>
        <row r="172">
          <cell r="C172" t="str">
            <v>Rôti de porc (froid)</v>
          </cell>
          <cell r="G172">
            <v>3</v>
          </cell>
          <cell r="H172">
            <v>0</v>
          </cell>
          <cell r="I172">
            <v>1</v>
          </cell>
          <cell r="J172">
            <v>1</v>
          </cell>
          <cell r="M172">
            <v>1</v>
          </cell>
        </row>
        <row r="173">
          <cell r="C173" t="str">
            <v>Rôti de lapin farci aux pruneaux</v>
          </cell>
          <cell r="D173" t="str">
            <v>M</v>
          </cell>
          <cell r="G173">
            <v>2</v>
          </cell>
          <cell r="H173">
            <v>0</v>
          </cell>
          <cell r="I173">
            <v>1</v>
          </cell>
          <cell r="J173">
            <v>1</v>
          </cell>
          <cell r="M173">
            <v>1</v>
          </cell>
        </row>
        <row r="174">
          <cell r="C174" t="str">
            <v>Pommes cocottes</v>
          </cell>
          <cell r="E174" t="str">
            <v>F</v>
          </cell>
          <cell r="F174" t="str">
            <v>S</v>
          </cell>
          <cell r="G174">
            <v>2</v>
          </cell>
          <cell r="H174">
            <v>0</v>
          </cell>
          <cell r="I174">
            <v>1</v>
          </cell>
          <cell r="J174">
            <v>0</v>
          </cell>
          <cell r="N174">
            <v>1</v>
          </cell>
        </row>
        <row r="175">
          <cell r="C175" t="str">
            <v>Pommes grand mère</v>
          </cell>
          <cell r="E175" t="str">
            <v>F</v>
          </cell>
          <cell r="F175" t="str">
            <v>S</v>
          </cell>
          <cell r="G175">
            <v>2</v>
          </cell>
          <cell r="H175">
            <v>0</v>
          </cell>
          <cell r="I175">
            <v>1</v>
          </cell>
          <cell r="J175">
            <v>0</v>
          </cell>
          <cell r="N175">
            <v>1</v>
          </cell>
        </row>
        <row r="176">
          <cell r="C176" t="str">
            <v>Pommes paillasson</v>
          </cell>
          <cell r="G176">
            <v>3</v>
          </cell>
          <cell r="H176">
            <v>0</v>
          </cell>
          <cell r="I176">
            <v>1</v>
          </cell>
          <cell r="J176">
            <v>0</v>
          </cell>
          <cell r="N176">
            <v>1</v>
          </cell>
        </row>
        <row r="177">
          <cell r="C177" t="str">
            <v>Pommes noisettes</v>
          </cell>
          <cell r="G177">
            <v>2</v>
          </cell>
          <cell r="H177">
            <v>0</v>
          </cell>
          <cell r="I177">
            <v>1</v>
          </cell>
          <cell r="J177">
            <v>0</v>
          </cell>
          <cell r="N177">
            <v>1</v>
          </cell>
        </row>
        <row r="178">
          <cell r="C178" t="str">
            <v>Pommes boulangères</v>
          </cell>
          <cell r="E178" t="str">
            <v>F</v>
          </cell>
          <cell r="F178" t="str">
            <v>S</v>
          </cell>
          <cell r="G178">
            <v>2</v>
          </cell>
          <cell r="H178">
            <v>0</v>
          </cell>
          <cell r="I178">
            <v>1</v>
          </cell>
          <cell r="J178">
            <v>0</v>
          </cell>
          <cell r="N178">
            <v>1</v>
          </cell>
        </row>
        <row r="179">
          <cell r="C179" t="str">
            <v>Pommes persillées</v>
          </cell>
          <cell r="F179" t="str">
            <v>S</v>
          </cell>
          <cell r="G179">
            <v>2</v>
          </cell>
          <cell r="H179">
            <v>0</v>
          </cell>
          <cell r="I179">
            <v>1</v>
          </cell>
          <cell r="J179">
            <v>0</v>
          </cell>
          <cell r="N179">
            <v>1</v>
          </cell>
        </row>
        <row r="180">
          <cell r="C180" t="str">
            <v>Pommes rissolées</v>
          </cell>
          <cell r="E180" t="str">
            <v>F</v>
          </cell>
          <cell r="F180" t="str">
            <v>S</v>
          </cell>
          <cell r="G180">
            <v>2</v>
          </cell>
          <cell r="H180">
            <v>0</v>
          </cell>
          <cell r="I180">
            <v>1</v>
          </cell>
          <cell r="J180">
            <v>0</v>
          </cell>
          <cell r="N180">
            <v>1</v>
          </cell>
        </row>
        <row r="181">
          <cell r="C181" t="str">
            <v>Pommes de terre au gratin</v>
          </cell>
          <cell r="D181" t="str">
            <v>M</v>
          </cell>
          <cell r="E181" t="str">
            <v>F</v>
          </cell>
          <cell r="G181">
            <v>2</v>
          </cell>
          <cell r="H181">
            <v>0</v>
          </cell>
          <cell r="I181">
            <v>1</v>
          </cell>
          <cell r="J181">
            <v>0</v>
          </cell>
          <cell r="N181">
            <v>1</v>
          </cell>
          <cell r="O181">
            <v>1</v>
          </cell>
        </row>
        <row r="182">
          <cell r="C182" t="str">
            <v>Pommes de terre provençale</v>
          </cell>
          <cell r="E182" t="str">
            <v>F</v>
          </cell>
          <cell r="F182" t="str">
            <v>S</v>
          </cell>
          <cell r="G182">
            <v>2</v>
          </cell>
          <cell r="H182">
            <v>0</v>
          </cell>
          <cell r="I182">
            <v>1</v>
          </cell>
          <cell r="J182">
            <v>0</v>
          </cell>
          <cell r="N182">
            <v>1</v>
          </cell>
        </row>
        <row r="183">
          <cell r="C183" t="str">
            <v>Purée</v>
          </cell>
          <cell r="D183" t="str">
            <v>M</v>
          </cell>
          <cell r="G183">
            <v>2</v>
          </cell>
          <cell r="H183">
            <v>0</v>
          </cell>
          <cell r="I183">
            <v>1</v>
          </cell>
          <cell r="J183">
            <v>0</v>
          </cell>
          <cell r="N183">
            <v>1</v>
          </cell>
        </row>
        <row r="184">
          <cell r="C184" t="str">
            <v>Pommes vapeur</v>
          </cell>
          <cell r="G184">
            <v>1</v>
          </cell>
          <cell r="H184">
            <v>0</v>
          </cell>
          <cell r="I184">
            <v>1</v>
          </cell>
          <cell r="J184">
            <v>0</v>
          </cell>
          <cell r="N184">
            <v>1</v>
          </cell>
        </row>
        <row r="185">
          <cell r="C185" t="str">
            <v>Coquillettes</v>
          </cell>
          <cell r="D185" t="str">
            <v>M</v>
          </cell>
          <cell r="G185">
            <v>2</v>
          </cell>
          <cell r="H185">
            <v>0</v>
          </cell>
          <cell r="I185">
            <v>1</v>
          </cell>
          <cell r="J185">
            <v>0</v>
          </cell>
          <cell r="N185">
            <v>1</v>
          </cell>
        </row>
        <row r="186">
          <cell r="C186" t="str">
            <v>Coquillettes au fromage</v>
          </cell>
          <cell r="D186" t="str">
            <v>M</v>
          </cell>
          <cell r="G186">
            <v>2</v>
          </cell>
          <cell r="H186">
            <v>0</v>
          </cell>
          <cell r="I186">
            <v>1</v>
          </cell>
          <cell r="J186">
            <v>0</v>
          </cell>
          <cell r="N186">
            <v>1</v>
          </cell>
          <cell r="O186">
            <v>1</v>
          </cell>
        </row>
        <row r="187">
          <cell r="C187" t="str">
            <v>Coquillettes gratinées</v>
          </cell>
          <cell r="D187" t="str">
            <v>M</v>
          </cell>
          <cell r="G187">
            <v>2</v>
          </cell>
          <cell r="H187">
            <v>0</v>
          </cell>
          <cell r="I187">
            <v>1</v>
          </cell>
          <cell r="J187">
            <v>0</v>
          </cell>
          <cell r="N187">
            <v>1</v>
          </cell>
          <cell r="O187">
            <v>1</v>
          </cell>
        </row>
        <row r="188">
          <cell r="C188" t="str">
            <v>Farfalles</v>
          </cell>
          <cell r="D188" t="str">
            <v>M</v>
          </cell>
          <cell r="G188">
            <v>2</v>
          </cell>
          <cell r="H188">
            <v>0</v>
          </cell>
          <cell r="I188">
            <v>1</v>
          </cell>
          <cell r="J188">
            <v>0</v>
          </cell>
          <cell r="N188">
            <v>1</v>
          </cell>
        </row>
        <row r="189">
          <cell r="C189" t="str">
            <v>Macaronis</v>
          </cell>
          <cell r="D189" t="str">
            <v>M</v>
          </cell>
          <cell r="G189">
            <v>2</v>
          </cell>
          <cell r="H189">
            <v>0</v>
          </cell>
          <cell r="I189">
            <v>1</v>
          </cell>
          <cell r="J189">
            <v>0</v>
          </cell>
          <cell r="N189">
            <v>1</v>
          </cell>
        </row>
        <row r="190">
          <cell r="C190" t="str">
            <v>Torsades</v>
          </cell>
          <cell r="D190" t="str">
            <v>M</v>
          </cell>
          <cell r="G190">
            <v>2</v>
          </cell>
          <cell r="H190">
            <v>0</v>
          </cell>
          <cell r="I190">
            <v>1</v>
          </cell>
          <cell r="J190">
            <v>0</v>
          </cell>
          <cell r="N190">
            <v>1</v>
          </cell>
        </row>
        <row r="191">
          <cell r="C191" t="str">
            <v>Pâtes à la tomate</v>
          </cell>
          <cell r="D191" t="str">
            <v>M</v>
          </cell>
          <cell r="G191">
            <v>2</v>
          </cell>
          <cell r="H191">
            <v>0</v>
          </cell>
          <cell r="I191">
            <v>1</v>
          </cell>
          <cell r="J191">
            <v>0</v>
          </cell>
          <cell r="N191">
            <v>1</v>
          </cell>
        </row>
        <row r="192">
          <cell r="C192" t="str">
            <v>Spaghettis</v>
          </cell>
          <cell r="D192" t="str">
            <v>M</v>
          </cell>
          <cell r="G192">
            <v>2</v>
          </cell>
          <cell r="H192">
            <v>0</v>
          </cell>
          <cell r="I192">
            <v>1</v>
          </cell>
          <cell r="J192">
            <v>0</v>
          </cell>
          <cell r="N192">
            <v>1</v>
          </cell>
        </row>
        <row r="193">
          <cell r="C193" t="str">
            <v>Semoule de couscous</v>
          </cell>
          <cell r="F193" t="str">
            <v>S</v>
          </cell>
          <cell r="G193">
            <v>2</v>
          </cell>
          <cell r="H193">
            <v>0</v>
          </cell>
          <cell r="I193">
            <v>1</v>
          </cell>
          <cell r="J193">
            <v>0</v>
          </cell>
          <cell r="N193">
            <v>1</v>
          </cell>
        </row>
        <row r="194">
          <cell r="C194" t="str">
            <v>Riz pilaf</v>
          </cell>
          <cell r="F194" t="str">
            <v>S</v>
          </cell>
          <cell r="G194">
            <v>2</v>
          </cell>
          <cell r="H194">
            <v>0</v>
          </cell>
          <cell r="I194">
            <v>1</v>
          </cell>
          <cell r="J194">
            <v>0</v>
          </cell>
          <cell r="N194">
            <v>1</v>
          </cell>
        </row>
        <row r="195">
          <cell r="C195" t="str">
            <v>Riz créole</v>
          </cell>
          <cell r="D195" t="str">
            <v>M</v>
          </cell>
          <cell r="F195" t="str">
            <v>S</v>
          </cell>
          <cell r="G195">
            <v>2</v>
          </cell>
          <cell r="H195">
            <v>0</v>
          </cell>
          <cell r="I195">
            <v>1</v>
          </cell>
          <cell r="J195">
            <v>0</v>
          </cell>
          <cell r="N195">
            <v>1</v>
          </cell>
        </row>
        <row r="196">
          <cell r="C196" t="str">
            <v>Riz d'or</v>
          </cell>
          <cell r="D196" t="str">
            <v>S</v>
          </cell>
          <cell r="F196" t="str">
            <v>S</v>
          </cell>
          <cell r="G196">
            <v>2</v>
          </cell>
          <cell r="H196">
            <v>0</v>
          </cell>
          <cell r="I196">
            <v>1</v>
          </cell>
          <cell r="J196">
            <v>0</v>
          </cell>
          <cell r="N196">
            <v>1</v>
          </cell>
        </row>
        <row r="197">
          <cell r="C197" t="str">
            <v>Riz</v>
          </cell>
          <cell r="F197" t="str">
            <v>S</v>
          </cell>
          <cell r="G197">
            <v>2</v>
          </cell>
          <cell r="H197">
            <v>0</v>
          </cell>
          <cell r="I197">
            <v>1</v>
          </cell>
          <cell r="J197">
            <v>0</v>
          </cell>
          <cell r="N197">
            <v>1</v>
          </cell>
        </row>
        <row r="198">
          <cell r="C198" t="str">
            <v>Blé</v>
          </cell>
          <cell r="D198" t="str">
            <v>S</v>
          </cell>
          <cell r="F198" t="str">
            <v>S</v>
          </cell>
          <cell r="G198">
            <v>2</v>
          </cell>
          <cell r="H198">
            <v>0</v>
          </cell>
          <cell r="I198">
            <v>1</v>
          </cell>
          <cell r="J198">
            <v>0</v>
          </cell>
          <cell r="N198">
            <v>1</v>
          </cell>
        </row>
        <row r="199">
          <cell r="C199" t="str">
            <v>Ébly</v>
          </cell>
          <cell r="D199" t="str">
            <v>S</v>
          </cell>
          <cell r="F199" t="str">
            <v>S</v>
          </cell>
          <cell r="G199">
            <v>2</v>
          </cell>
          <cell r="H199">
            <v>0</v>
          </cell>
          <cell r="I199">
            <v>1</v>
          </cell>
          <cell r="J199">
            <v>0</v>
          </cell>
          <cell r="N199">
            <v>1</v>
          </cell>
        </row>
        <row r="200">
          <cell r="C200" t="str">
            <v>Chips</v>
          </cell>
          <cell r="G200">
            <v>0</v>
          </cell>
          <cell r="H200">
            <v>0</v>
          </cell>
          <cell r="I200">
            <v>1</v>
          </cell>
          <cell r="J200">
            <v>0</v>
          </cell>
          <cell r="N200">
            <v>1</v>
          </cell>
        </row>
        <row r="201">
          <cell r="C201" t="str">
            <v>Lentilles</v>
          </cell>
          <cell r="D201" t="str">
            <v>M</v>
          </cell>
          <cell r="F201" t="str">
            <v>S</v>
          </cell>
          <cell r="G201">
            <v>2</v>
          </cell>
          <cell r="H201">
            <v>0</v>
          </cell>
          <cell r="I201">
            <v>1</v>
          </cell>
          <cell r="J201">
            <v>0</v>
          </cell>
          <cell r="N201">
            <v>1</v>
          </cell>
        </row>
        <row r="202">
          <cell r="C202" t="str">
            <v>Haricots blancs</v>
          </cell>
          <cell r="G202">
            <v>2</v>
          </cell>
          <cell r="H202">
            <v>0</v>
          </cell>
          <cell r="I202">
            <v>1</v>
          </cell>
          <cell r="J202">
            <v>0</v>
          </cell>
          <cell r="N202">
            <v>1</v>
          </cell>
        </row>
        <row r="203">
          <cell r="C203" t="str">
            <v>Haricots blancs à la tomate</v>
          </cell>
          <cell r="G203">
            <v>2</v>
          </cell>
          <cell r="H203">
            <v>0</v>
          </cell>
          <cell r="I203">
            <v>1</v>
          </cell>
          <cell r="J203">
            <v>0</v>
          </cell>
          <cell r="N203">
            <v>1</v>
          </cell>
        </row>
        <row r="204">
          <cell r="C204" t="str">
            <v>Flageolets</v>
          </cell>
          <cell r="G204">
            <v>2</v>
          </cell>
          <cell r="H204">
            <v>0</v>
          </cell>
          <cell r="I204">
            <v>1</v>
          </cell>
          <cell r="J204">
            <v>0</v>
          </cell>
          <cell r="N204">
            <v>1</v>
          </cell>
        </row>
        <row r="205">
          <cell r="C205" t="str">
            <v>Purée de pois cassés</v>
          </cell>
          <cell r="D205" t="str">
            <v>M</v>
          </cell>
          <cell r="G205">
            <v>2</v>
          </cell>
          <cell r="H205">
            <v>0</v>
          </cell>
          <cell r="I205">
            <v>1</v>
          </cell>
          <cell r="J205">
            <v>0</v>
          </cell>
          <cell r="N205">
            <v>1</v>
          </cell>
        </row>
        <row r="206">
          <cell r="C206" t="str">
            <v>Brocolis vapeur</v>
          </cell>
          <cell r="E206" t="str">
            <v>F</v>
          </cell>
          <cell r="G206">
            <v>2</v>
          </cell>
          <cell r="H206">
            <v>0</v>
          </cell>
          <cell r="I206">
            <v>1</v>
          </cell>
          <cell r="J206">
            <v>0</v>
          </cell>
          <cell r="L206">
            <v>1</v>
          </cell>
        </row>
        <row r="207">
          <cell r="C207" t="str">
            <v>Brocolis purée</v>
          </cell>
          <cell r="D207" t="str">
            <v>M</v>
          </cell>
          <cell r="E207" t="str">
            <v>F</v>
          </cell>
          <cell r="G207">
            <v>2</v>
          </cell>
          <cell r="H207">
            <v>0</v>
          </cell>
          <cell r="I207">
            <v>1</v>
          </cell>
          <cell r="J207">
            <v>0</v>
          </cell>
          <cell r="L207">
            <v>1</v>
          </cell>
        </row>
        <row r="208">
          <cell r="C208" t="str">
            <v>Brocolis en gratin</v>
          </cell>
          <cell r="D208" t="str">
            <v>M</v>
          </cell>
          <cell r="E208" t="str">
            <v>F</v>
          </cell>
          <cell r="G208">
            <v>3</v>
          </cell>
          <cell r="H208">
            <v>0</v>
          </cell>
          <cell r="I208">
            <v>1</v>
          </cell>
          <cell r="J208">
            <v>0</v>
          </cell>
          <cell r="L208">
            <v>1</v>
          </cell>
          <cell r="O208">
            <v>1</v>
          </cell>
        </row>
        <row r="209">
          <cell r="C209" t="str">
            <v xml:space="preserve">Carottes vapeur </v>
          </cell>
          <cell r="E209" t="str">
            <v>F</v>
          </cell>
          <cell r="G209">
            <v>2</v>
          </cell>
          <cell r="H209">
            <v>0</v>
          </cell>
          <cell r="I209">
            <v>1</v>
          </cell>
          <cell r="J209">
            <v>0</v>
          </cell>
          <cell r="L209">
            <v>1</v>
          </cell>
        </row>
        <row r="210">
          <cell r="C210" t="str">
            <v>Carottes rissolées au beurre</v>
          </cell>
          <cell r="E210" t="str">
            <v>F</v>
          </cell>
          <cell r="G210">
            <v>2</v>
          </cell>
          <cell r="H210">
            <v>0</v>
          </cell>
          <cell r="I210">
            <v>1</v>
          </cell>
          <cell r="J210">
            <v>0</v>
          </cell>
          <cell r="L210">
            <v>1</v>
          </cell>
        </row>
        <row r="211">
          <cell r="C211" t="str">
            <v>Purée de crécy</v>
          </cell>
          <cell r="D211" t="str">
            <v>M</v>
          </cell>
          <cell r="G211">
            <v>2</v>
          </cell>
          <cell r="H211">
            <v>0</v>
          </cell>
          <cell r="I211">
            <v>1</v>
          </cell>
          <cell r="J211">
            <v>0</v>
          </cell>
          <cell r="L211">
            <v>1</v>
          </cell>
        </row>
        <row r="212">
          <cell r="C212" t="str">
            <v>Purée de céleri</v>
          </cell>
          <cell r="D212" t="str">
            <v>M</v>
          </cell>
          <cell r="G212">
            <v>2</v>
          </cell>
          <cell r="H212">
            <v>0</v>
          </cell>
          <cell r="I212">
            <v>1</v>
          </cell>
          <cell r="J212">
            <v>0</v>
          </cell>
          <cell r="L212">
            <v>1</v>
          </cell>
        </row>
        <row r="213">
          <cell r="C213" t="str">
            <v>Choux fleurs au gratin</v>
          </cell>
          <cell r="D213" t="str">
            <v>M</v>
          </cell>
          <cell r="E213" t="str">
            <v>F</v>
          </cell>
          <cell r="G213">
            <v>2</v>
          </cell>
          <cell r="H213">
            <v>0</v>
          </cell>
          <cell r="I213">
            <v>1</v>
          </cell>
          <cell r="J213">
            <v>0</v>
          </cell>
          <cell r="L213">
            <v>1</v>
          </cell>
          <cell r="O213">
            <v>1</v>
          </cell>
        </row>
        <row r="214">
          <cell r="C214" t="str">
            <v>Courgettes au gratin</v>
          </cell>
          <cell r="D214" t="str">
            <v>M</v>
          </cell>
          <cell r="E214" t="str">
            <v>F</v>
          </cell>
          <cell r="G214">
            <v>2</v>
          </cell>
          <cell r="H214">
            <v>0</v>
          </cell>
          <cell r="I214">
            <v>1</v>
          </cell>
          <cell r="J214">
            <v>0</v>
          </cell>
          <cell r="L214">
            <v>1</v>
          </cell>
          <cell r="O214">
            <v>1</v>
          </cell>
        </row>
        <row r="215">
          <cell r="C215" t="str">
            <v>Courgettes sautées</v>
          </cell>
          <cell r="E215" t="str">
            <v>F</v>
          </cell>
          <cell r="G215">
            <v>2</v>
          </cell>
          <cell r="H215">
            <v>0</v>
          </cell>
          <cell r="I215">
            <v>1</v>
          </cell>
          <cell r="J215">
            <v>0</v>
          </cell>
          <cell r="L215">
            <v>1</v>
          </cell>
        </row>
        <row r="216">
          <cell r="C216" t="str">
            <v>Courgettes vapeur</v>
          </cell>
          <cell r="E216" t="str">
            <v>F</v>
          </cell>
          <cell r="G216">
            <v>2</v>
          </cell>
          <cell r="H216">
            <v>0</v>
          </cell>
          <cell r="I216">
            <v>1</v>
          </cell>
          <cell r="J216">
            <v>0</v>
          </cell>
          <cell r="L216">
            <v>1</v>
          </cell>
        </row>
        <row r="217">
          <cell r="C217" t="str">
            <v xml:space="preserve">Épinards à la crème béchamel </v>
          </cell>
          <cell r="D217" t="str">
            <v>M</v>
          </cell>
          <cell r="G217">
            <v>2</v>
          </cell>
          <cell r="H217">
            <v>0</v>
          </cell>
          <cell r="I217">
            <v>1</v>
          </cell>
          <cell r="J217">
            <v>0</v>
          </cell>
          <cell r="L217">
            <v>1</v>
          </cell>
        </row>
        <row r="218">
          <cell r="C218" t="str">
            <v>Haricots beurre / provençale</v>
          </cell>
          <cell r="E218" t="str">
            <v>F</v>
          </cell>
          <cell r="G218">
            <v>2</v>
          </cell>
          <cell r="H218">
            <v>0</v>
          </cell>
          <cell r="I218">
            <v>1</v>
          </cell>
          <cell r="J218">
            <v>0</v>
          </cell>
          <cell r="L218">
            <v>1</v>
          </cell>
        </row>
        <row r="219">
          <cell r="C219" t="str">
            <v>Haricots verts très fins</v>
          </cell>
          <cell r="E219" t="str">
            <v>F</v>
          </cell>
          <cell r="G219">
            <v>2</v>
          </cell>
          <cell r="H219">
            <v>0</v>
          </cell>
          <cell r="I219">
            <v>1</v>
          </cell>
          <cell r="J219">
            <v>0</v>
          </cell>
          <cell r="L219">
            <v>1</v>
          </cell>
        </row>
        <row r="220">
          <cell r="C220" t="str">
            <v>Duo de haricots</v>
          </cell>
          <cell r="E220" t="str">
            <v>F</v>
          </cell>
          <cell r="G220">
            <v>2</v>
          </cell>
          <cell r="H220">
            <v>0</v>
          </cell>
          <cell r="I220">
            <v>1</v>
          </cell>
          <cell r="J220">
            <v>0</v>
          </cell>
          <cell r="L220">
            <v>1</v>
          </cell>
        </row>
        <row r="221">
          <cell r="C221" t="str">
            <v>Duo de légumes</v>
          </cell>
          <cell r="D221" t="str">
            <v>-</v>
          </cell>
          <cell r="E221" t="str">
            <v>-</v>
          </cell>
          <cell r="F221" t="str">
            <v>-</v>
          </cell>
          <cell r="G221" t="str">
            <v>-</v>
          </cell>
          <cell r="H221">
            <v>2</v>
          </cell>
          <cell r="I221">
            <v>1</v>
          </cell>
          <cell r="J221">
            <v>0</v>
          </cell>
          <cell r="K221">
            <v>1</v>
          </cell>
        </row>
        <row r="222">
          <cell r="C222" t="str">
            <v>Jardinière de légumes</v>
          </cell>
          <cell r="E222" t="str">
            <v>F</v>
          </cell>
          <cell r="G222">
            <v>2</v>
          </cell>
          <cell r="H222">
            <v>0</v>
          </cell>
          <cell r="I222">
            <v>1</v>
          </cell>
          <cell r="J222">
            <v>0</v>
          </cell>
          <cell r="L222">
            <v>1</v>
          </cell>
        </row>
        <row r="223">
          <cell r="C223" t="str">
            <v>Printanière de légumes</v>
          </cell>
          <cell r="E223" t="str">
            <v>F</v>
          </cell>
          <cell r="G223">
            <v>2</v>
          </cell>
          <cell r="H223">
            <v>0</v>
          </cell>
          <cell r="I223">
            <v>1</v>
          </cell>
          <cell r="J223">
            <v>0</v>
          </cell>
          <cell r="L223">
            <v>1</v>
          </cell>
        </row>
        <row r="224">
          <cell r="C224" t="str">
            <v>Julienne de légumes aux brocolis</v>
          </cell>
          <cell r="E224" t="str">
            <v>F</v>
          </cell>
          <cell r="G224">
            <v>2</v>
          </cell>
          <cell r="H224">
            <v>0</v>
          </cell>
          <cell r="I224">
            <v>1</v>
          </cell>
          <cell r="J224">
            <v>0</v>
          </cell>
          <cell r="L224">
            <v>1</v>
          </cell>
        </row>
        <row r="225">
          <cell r="C225" t="str">
            <v>Julienne de légumes</v>
          </cell>
          <cell r="E225" t="str">
            <v>F</v>
          </cell>
          <cell r="G225">
            <v>2</v>
          </cell>
          <cell r="H225">
            <v>0</v>
          </cell>
          <cell r="I225">
            <v>1</v>
          </cell>
          <cell r="J225">
            <v>0</v>
          </cell>
          <cell r="L225">
            <v>1</v>
          </cell>
        </row>
        <row r="226">
          <cell r="C226" t="str">
            <v>Petits pois et carottes</v>
          </cell>
          <cell r="G226">
            <v>2</v>
          </cell>
          <cell r="H226">
            <v>0</v>
          </cell>
          <cell r="I226">
            <v>1</v>
          </cell>
          <cell r="J226">
            <v>0</v>
          </cell>
          <cell r="L226">
            <v>1</v>
          </cell>
        </row>
        <row r="227">
          <cell r="C227" t="str">
            <v>Petits pois très fins</v>
          </cell>
          <cell r="G227">
            <v>2</v>
          </cell>
          <cell r="H227">
            <v>0</v>
          </cell>
          <cell r="I227">
            <v>1</v>
          </cell>
          <cell r="J227">
            <v>0</v>
          </cell>
          <cell r="L227">
            <v>1</v>
          </cell>
        </row>
        <row r="228">
          <cell r="C228" t="str">
            <v>Poêlée de légumes</v>
          </cell>
          <cell r="E228" t="str">
            <v>F</v>
          </cell>
          <cell r="G228">
            <v>2</v>
          </cell>
          <cell r="H228">
            <v>0</v>
          </cell>
          <cell r="I228">
            <v>1</v>
          </cell>
          <cell r="J228">
            <v>0</v>
          </cell>
          <cell r="L228">
            <v>1</v>
          </cell>
        </row>
        <row r="229">
          <cell r="C229" t="str">
            <v>Purée de potiron</v>
          </cell>
          <cell r="D229" t="str">
            <v>M</v>
          </cell>
          <cell r="G229">
            <v>2</v>
          </cell>
          <cell r="H229">
            <v>0</v>
          </cell>
          <cell r="I229">
            <v>1</v>
          </cell>
          <cell r="J229">
            <v>0</v>
          </cell>
          <cell r="L229">
            <v>1</v>
          </cell>
        </row>
        <row r="230">
          <cell r="C230" t="str">
            <v>Ratatouille</v>
          </cell>
          <cell r="G230">
            <v>2</v>
          </cell>
          <cell r="H230">
            <v>0</v>
          </cell>
          <cell r="I230">
            <v>1</v>
          </cell>
          <cell r="J230">
            <v>0</v>
          </cell>
          <cell r="L230">
            <v>1</v>
          </cell>
        </row>
        <row r="231">
          <cell r="C231" t="str">
            <v>Salade verte</v>
          </cell>
          <cell r="G231">
            <v>0</v>
          </cell>
          <cell r="H231">
            <v>0</v>
          </cell>
          <cell r="I231">
            <v>2</v>
          </cell>
          <cell r="J231">
            <v>0</v>
          </cell>
          <cell r="K231">
            <v>1</v>
          </cell>
        </row>
        <row r="232">
          <cell r="C232" t="str">
            <v>Bohémienne de légumes (riz)</v>
          </cell>
          <cell r="E232" t="str">
            <v>F</v>
          </cell>
          <cell r="F232" t="str">
            <v>S</v>
          </cell>
          <cell r="G232">
            <v>2</v>
          </cell>
          <cell r="H232">
            <v>0</v>
          </cell>
          <cell r="I232">
            <v>1</v>
          </cell>
          <cell r="J232">
            <v>0</v>
          </cell>
          <cell r="N232">
            <v>1</v>
          </cell>
        </row>
        <row r="233">
          <cell r="C233" t="str">
            <v>Riz bio</v>
          </cell>
          <cell r="F233" t="str">
            <v>S</v>
          </cell>
          <cell r="G233">
            <v>2</v>
          </cell>
          <cell r="H233">
            <v>0</v>
          </cell>
          <cell r="I233">
            <v>1</v>
          </cell>
          <cell r="J233">
            <v>0</v>
          </cell>
          <cell r="N233">
            <v>1</v>
          </cell>
        </row>
        <row r="234">
          <cell r="C234" t="str">
            <v>Rizibizin (petits pois carottes)</v>
          </cell>
          <cell r="F234" t="str">
            <v>S</v>
          </cell>
          <cell r="G234">
            <v>2</v>
          </cell>
          <cell r="H234">
            <v>0</v>
          </cell>
          <cell r="I234">
            <v>1</v>
          </cell>
          <cell r="J234">
            <v>0</v>
          </cell>
          <cell r="N234">
            <v>1</v>
          </cell>
        </row>
        <row r="235">
          <cell r="C235" t="str">
            <v>Rizzotto</v>
          </cell>
          <cell r="F235" t="str">
            <v>S</v>
          </cell>
          <cell r="G235">
            <v>2</v>
          </cell>
          <cell r="H235">
            <v>0</v>
          </cell>
          <cell r="I235">
            <v>1</v>
          </cell>
          <cell r="J235">
            <v>0</v>
          </cell>
          <cell r="N235">
            <v>1</v>
          </cell>
        </row>
        <row r="236">
          <cell r="C236" t="str">
            <v>Brocolis et pâtes</v>
          </cell>
          <cell r="D236" t="str">
            <v>M</v>
          </cell>
          <cell r="E236" t="str">
            <v>F</v>
          </cell>
          <cell r="G236">
            <v>3</v>
          </cell>
          <cell r="H236">
            <v>0</v>
          </cell>
          <cell r="I236">
            <v>1</v>
          </cell>
          <cell r="J236">
            <v>0</v>
          </cell>
          <cell r="L236">
            <v>1</v>
          </cell>
          <cell r="N236">
            <v>1</v>
          </cell>
        </row>
        <row r="237">
          <cell r="C237" t="str">
            <v>Brocolis et riz</v>
          </cell>
          <cell r="E237" t="str">
            <v>F</v>
          </cell>
          <cell r="F237" t="str">
            <v>S</v>
          </cell>
          <cell r="G237">
            <v>3</v>
          </cell>
          <cell r="H237">
            <v>0</v>
          </cell>
          <cell r="I237">
            <v>1</v>
          </cell>
          <cell r="J237">
            <v>0</v>
          </cell>
          <cell r="L237">
            <v>1</v>
          </cell>
          <cell r="N237">
            <v>1</v>
          </cell>
        </row>
        <row r="238">
          <cell r="C238" t="str">
            <v>Brocolis et semoule</v>
          </cell>
          <cell r="E238" t="str">
            <v>F</v>
          </cell>
          <cell r="F238" t="str">
            <v>S</v>
          </cell>
          <cell r="G238">
            <v>3</v>
          </cell>
          <cell r="H238">
            <v>0</v>
          </cell>
          <cell r="I238">
            <v>1</v>
          </cell>
          <cell r="J238">
            <v>0</v>
          </cell>
          <cell r="L238">
            <v>1</v>
          </cell>
          <cell r="N238">
            <v>1</v>
          </cell>
        </row>
        <row r="239">
          <cell r="C239" t="str">
            <v>Choux fleurs et P. de terre au gratin</v>
          </cell>
          <cell r="D239" t="str">
            <v>M</v>
          </cell>
          <cell r="F239" t="str">
            <v>S</v>
          </cell>
          <cell r="G239">
            <v>3</v>
          </cell>
          <cell r="H239">
            <v>0</v>
          </cell>
          <cell r="I239">
            <v>1</v>
          </cell>
          <cell r="J239">
            <v>0</v>
          </cell>
          <cell r="L239">
            <v>1</v>
          </cell>
          <cell r="N239">
            <v>1</v>
          </cell>
        </row>
        <row r="240">
          <cell r="C240" t="str">
            <v>Courgettes et pâtes</v>
          </cell>
          <cell r="D240" t="str">
            <v>M</v>
          </cell>
          <cell r="E240" t="str">
            <v>F</v>
          </cell>
          <cell r="G240">
            <v>3</v>
          </cell>
          <cell r="H240">
            <v>0</v>
          </cell>
          <cell r="I240">
            <v>1</v>
          </cell>
          <cell r="J240">
            <v>0</v>
          </cell>
          <cell r="L240">
            <v>1</v>
          </cell>
          <cell r="N240">
            <v>1</v>
          </cell>
        </row>
        <row r="241">
          <cell r="C241" t="str">
            <v>Courgettes et riz</v>
          </cell>
          <cell r="E241" t="str">
            <v>F</v>
          </cell>
          <cell r="F241" t="str">
            <v>S</v>
          </cell>
          <cell r="G241">
            <v>3</v>
          </cell>
          <cell r="H241">
            <v>0</v>
          </cell>
          <cell r="I241">
            <v>1</v>
          </cell>
          <cell r="J241">
            <v>0</v>
          </cell>
          <cell r="L241">
            <v>1</v>
          </cell>
          <cell r="N241">
            <v>1</v>
          </cell>
        </row>
        <row r="242">
          <cell r="C242" t="str">
            <v>Courgettes et semoule</v>
          </cell>
          <cell r="E242" t="str">
            <v>F</v>
          </cell>
          <cell r="F242" t="str">
            <v>S</v>
          </cell>
          <cell r="G242">
            <v>3</v>
          </cell>
          <cell r="H242">
            <v>0</v>
          </cell>
          <cell r="I242">
            <v>1</v>
          </cell>
          <cell r="J242">
            <v>0</v>
          </cell>
          <cell r="L242">
            <v>1</v>
          </cell>
          <cell r="N242">
            <v>1</v>
          </cell>
        </row>
        <row r="243">
          <cell r="C243" t="str">
            <v>Courgettes à l'ail</v>
          </cell>
          <cell r="D243" t="str">
            <v>-</v>
          </cell>
          <cell r="E243" t="str">
            <v>F</v>
          </cell>
          <cell r="F243" t="str">
            <v>-</v>
          </cell>
          <cell r="G243">
            <v>2</v>
          </cell>
          <cell r="H243">
            <v>0</v>
          </cell>
          <cell r="I243">
            <v>1</v>
          </cell>
          <cell r="J243">
            <v>0</v>
          </cell>
          <cell r="L243">
            <v>1</v>
          </cell>
        </row>
        <row r="244">
          <cell r="C244" t="str">
            <v>Épinards et blé</v>
          </cell>
          <cell r="D244" t="str">
            <v>M</v>
          </cell>
          <cell r="F244" t="str">
            <v>S</v>
          </cell>
          <cell r="G244">
            <v>3</v>
          </cell>
          <cell r="H244">
            <v>0</v>
          </cell>
          <cell r="I244">
            <v>1</v>
          </cell>
          <cell r="J244">
            <v>0</v>
          </cell>
          <cell r="L244">
            <v>1</v>
          </cell>
          <cell r="N244">
            <v>1</v>
          </cell>
        </row>
        <row r="245">
          <cell r="C245" t="str">
            <v>Épinards et pommes vapeur</v>
          </cell>
          <cell r="D245" t="str">
            <v>M</v>
          </cell>
          <cell r="G245">
            <v>3</v>
          </cell>
          <cell r="H245">
            <v>0</v>
          </cell>
          <cell r="I245">
            <v>1</v>
          </cell>
          <cell r="J245">
            <v>0</v>
          </cell>
          <cell r="L245">
            <v>1</v>
          </cell>
          <cell r="N245">
            <v>1</v>
          </cell>
        </row>
        <row r="246">
          <cell r="C246" t="str">
            <v>Épinards et riz</v>
          </cell>
          <cell r="D246" t="str">
            <v>M</v>
          </cell>
          <cell r="F246" t="str">
            <v>S</v>
          </cell>
          <cell r="G246">
            <v>3</v>
          </cell>
          <cell r="H246">
            <v>0</v>
          </cell>
          <cell r="I246">
            <v>1</v>
          </cell>
          <cell r="J246">
            <v>0</v>
          </cell>
          <cell r="L246">
            <v>1</v>
          </cell>
          <cell r="N246">
            <v>1</v>
          </cell>
        </row>
        <row r="247">
          <cell r="C247" t="str">
            <v>Épinards et semoule</v>
          </cell>
          <cell r="D247" t="str">
            <v>M</v>
          </cell>
          <cell r="F247" t="str">
            <v>S</v>
          </cell>
          <cell r="G247">
            <v>3</v>
          </cell>
          <cell r="H247">
            <v>0</v>
          </cell>
          <cell r="I247">
            <v>1</v>
          </cell>
          <cell r="J247">
            <v>0</v>
          </cell>
          <cell r="L247">
            <v>1</v>
          </cell>
          <cell r="N247">
            <v>1</v>
          </cell>
        </row>
        <row r="248">
          <cell r="C248" t="str">
            <v>Légumes d'hiver</v>
          </cell>
          <cell r="D248" t="str">
            <v>M</v>
          </cell>
          <cell r="E248" t="str">
            <v>F</v>
          </cell>
          <cell r="F248" t="str">
            <v>S</v>
          </cell>
          <cell r="G248">
            <v>3</v>
          </cell>
          <cell r="H248">
            <v>0</v>
          </cell>
          <cell r="I248">
            <v>1</v>
          </cell>
          <cell r="J248">
            <v>0</v>
          </cell>
          <cell r="L248">
            <v>1</v>
          </cell>
          <cell r="N248">
            <v>1</v>
          </cell>
        </row>
        <row r="249">
          <cell r="C249" t="str">
            <v>Ratatouille et riz</v>
          </cell>
          <cell r="F249" t="str">
            <v>S</v>
          </cell>
          <cell r="G249">
            <v>3</v>
          </cell>
          <cell r="H249">
            <v>0</v>
          </cell>
          <cell r="I249">
            <v>1</v>
          </cell>
          <cell r="J249">
            <v>0</v>
          </cell>
          <cell r="L249">
            <v>1</v>
          </cell>
          <cell r="N249">
            <v>1</v>
          </cell>
        </row>
        <row r="250">
          <cell r="C250" t="str">
            <v>Ratatouille et semoule</v>
          </cell>
          <cell r="F250" t="str">
            <v>S</v>
          </cell>
          <cell r="G250">
            <v>3</v>
          </cell>
          <cell r="H250">
            <v>0</v>
          </cell>
          <cell r="I250">
            <v>1</v>
          </cell>
          <cell r="J250">
            <v>0</v>
          </cell>
          <cell r="L250">
            <v>1</v>
          </cell>
          <cell r="N250">
            <v>1</v>
          </cell>
        </row>
        <row r="251">
          <cell r="C251" t="str">
            <v>Chocolat liégeois</v>
          </cell>
          <cell r="G251">
            <v>0</v>
          </cell>
          <cell r="H251">
            <v>0</v>
          </cell>
          <cell r="I251">
            <v>1</v>
          </cell>
          <cell r="J251">
            <v>0</v>
          </cell>
          <cell r="O251">
            <v>1</v>
          </cell>
        </row>
        <row r="252">
          <cell r="C252" t="str">
            <v>Mousse au chocolat</v>
          </cell>
          <cell r="G252">
            <v>0</v>
          </cell>
          <cell r="H252">
            <v>0</v>
          </cell>
          <cell r="I252">
            <v>1</v>
          </cell>
          <cell r="J252">
            <v>0</v>
          </cell>
          <cell r="O252">
            <v>1</v>
          </cell>
        </row>
        <row r="253">
          <cell r="C253" t="str">
            <v>Mousse au chocolat noir</v>
          </cell>
          <cell r="G253">
            <v>0</v>
          </cell>
          <cell r="H253">
            <v>0</v>
          </cell>
          <cell r="I253">
            <v>1</v>
          </cell>
          <cell r="J253">
            <v>0</v>
          </cell>
          <cell r="O253">
            <v>1</v>
          </cell>
        </row>
        <row r="254">
          <cell r="C254" t="str">
            <v>Crème dessert vanille</v>
          </cell>
          <cell r="G254">
            <v>0</v>
          </cell>
          <cell r="H254">
            <v>0</v>
          </cell>
          <cell r="I254">
            <v>1</v>
          </cell>
          <cell r="J254">
            <v>0</v>
          </cell>
          <cell r="O254">
            <v>1</v>
          </cell>
        </row>
        <row r="255">
          <cell r="C255" t="str">
            <v>Crème dessert chocolat</v>
          </cell>
          <cell r="G255">
            <v>0</v>
          </cell>
          <cell r="H255">
            <v>0</v>
          </cell>
          <cell r="I255">
            <v>1</v>
          </cell>
          <cell r="J255">
            <v>0</v>
          </cell>
          <cell r="O255">
            <v>1</v>
          </cell>
        </row>
        <row r="256">
          <cell r="C256" t="str">
            <v>Flan nappé caramel</v>
          </cell>
          <cell r="G256">
            <v>0</v>
          </cell>
          <cell r="H256">
            <v>0</v>
          </cell>
          <cell r="I256">
            <v>1</v>
          </cell>
          <cell r="J256">
            <v>0</v>
          </cell>
          <cell r="O256">
            <v>1</v>
          </cell>
        </row>
        <row r="257">
          <cell r="C257" t="str">
            <v>Gélifié chocolat</v>
          </cell>
          <cell r="G257">
            <v>0</v>
          </cell>
          <cell r="H257">
            <v>0</v>
          </cell>
          <cell r="I257">
            <v>1</v>
          </cell>
          <cell r="J257">
            <v>0</v>
          </cell>
          <cell r="O257">
            <v>1</v>
          </cell>
        </row>
        <row r="258">
          <cell r="C258" t="str">
            <v>Gélifié vanille</v>
          </cell>
          <cell r="G258">
            <v>0</v>
          </cell>
          <cell r="H258">
            <v>0</v>
          </cell>
          <cell r="I258">
            <v>1</v>
          </cell>
          <cell r="J258">
            <v>0</v>
          </cell>
          <cell r="O258">
            <v>1</v>
          </cell>
        </row>
        <row r="259">
          <cell r="C259" t="str">
            <v>Fromage blanc (+ purée myrtilles)</v>
          </cell>
          <cell r="G259">
            <v>0</v>
          </cell>
          <cell r="H259">
            <v>3</v>
          </cell>
          <cell r="I259">
            <v>2</v>
          </cell>
          <cell r="J259">
            <v>0</v>
          </cell>
          <cell r="O259">
            <v>1</v>
          </cell>
        </row>
        <row r="260">
          <cell r="C260" t="str">
            <v>Fromage blanc</v>
          </cell>
          <cell r="G260">
            <v>0</v>
          </cell>
          <cell r="H260">
            <v>0</v>
          </cell>
          <cell r="I260">
            <v>1</v>
          </cell>
          <cell r="J260">
            <v>0</v>
          </cell>
          <cell r="O260">
            <v>1</v>
          </cell>
        </row>
        <row r="261">
          <cell r="C261" t="str">
            <v>Fromage frais sucré</v>
          </cell>
          <cell r="G261">
            <v>0</v>
          </cell>
          <cell r="H261">
            <v>0</v>
          </cell>
          <cell r="I261">
            <v>1</v>
          </cell>
          <cell r="J261">
            <v>0</v>
          </cell>
          <cell r="O261">
            <v>1</v>
          </cell>
        </row>
        <row r="262">
          <cell r="C262" t="str">
            <v>Petits suisses</v>
          </cell>
          <cell r="G262">
            <v>0</v>
          </cell>
          <cell r="H262">
            <v>0</v>
          </cell>
          <cell r="I262">
            <v>1</v>
          </cell>
          <cell r="J262">
            <v>0</v>
          </cell>
          <cell r="O262">
            <v>1</v>
          </cell>
        </row>
        <row r="263">
          <cell r="C263" t="str">
            <v>Petit suisse aux fruits</v>
          </cell>
          <cell r="G263">
            <v>0</v>
          </cell>
          <cell r="H263">
            <v>0</v>
          </cell>
          <cell r="I263">
            <v>1</v>
          </cell>
          <cell r="J263">
            <v>0</v>
          </cell>
          <cell r="O263">
            <v>1</v>
          </cell>
        </row>
        <row r="264">
          <cell r="C264" t="str">
            <v>Yaourt arômatisé</v>
          </cell>
          <cell r="G264">
            <v>0</v>
          </cell>
          <cell r="H264">
            <v>0</v>
          </cell>
          <cell r="I264">
            <v>1</v>
          </cell>
          <cell r="J264">
            <v>0</v>
          </cell>
          <cell r="O264">
            <v>1</v>
          </cell>
        </row>
        <row r="265">
          <cell r="C265" t="str">
            <v>Yaourt à la pulpe de fruits</v>
          </cell>
          <cell r="G265">
            <v>0</v>
          </cell>
          <cell r="H265">
            <v>0</v>
          </cell>
          <cell r="I265">
            <v>1</v>
          </cell>
          <cell r="J265">
            <v>0</v>
          </cell>
          <cell r="O265">
            <v>1</v>
          </cell>
        </row>
        <row r="266">
          <cell r="C266" t="str">
            <v>Yaourt sucré</v>
          </cell>
          <cell r="D266" t="str">
            <v>M</v>
          </cell>
          <cell r="G266">
            <v>1</v>
          </cell>
          <cell r="H266">
            <v>3</v>
          </cell>
          <cell r="I266">
            <v>1</v>
          </cell>
          <cell r="J266">
            <v>0</v>
          </cell>
          <cell r="O266">
            <v>1</v>
          </cell>
        </row>
        <row r="267">
          <cell r="C267" t="str">
            <v>Entremets caramel</v>
          </cell>
          <cell r="D267" t="str">
            <v>M</v>
          </cell>
          <cell r="G267">
            <v>1</v>
          </cell>
          <cell r="H267">
            <v>3</v>
          </cell>
          <cell r="I267">
            <v>1</v>
          </cell>
          <cell r="J267">
            <v>0</v>
          </cell>
          <cell r="O267">
            <v>1</v>
          </cell>
        </row>
        <row r="268">
          <cell r="C268" t="str">
            <v>Entremets chocolat</v>
          </cell>
          <cell r="D268" t="str">
            <v>M</v>
          </cell>
          <cell r="G268">
            <v>1</v>
          </cell>
          <cell r="H268">
            <v>3</v>
          </cell>
          <cell r="I268">
            <v>1</v>
          </cell>
          <cell r="J268">
            <v>0</v>
          </cell>
          <cell r="O268">
            <v>1</v>
          </cell>
        </row>
        <row r="269">
          <cell r="C269" t="str">
            <v>Entremets praliné</v>
          </cell>
          <cell r="D269" t="str">
            <v>M</v>
          </cell>
          <cell r="G269">
            <v>1</v>
          </cell>
          <cell r="H269">
            <v>3</v>
          </cell>
          <cell r="I269">
            <v>1</v>
          </cell>
          <cell r="J269">
            <v>0</v>
          </cell>
          <cell r="O269">
            <v>1</v>
          </cell>
        </row>
        <row r="270">
          <cell r="C270" t="str">
            <v>Entremets vanille</v>
          </cell>
          <cell r="G270">
            <v>0</v>
          </cell>
          <cell r="H270">
            <v>3</v>
          </cell>
          <cell r="I270">
            <v>3</v>
          </cell>
          <cell r="J270">
            <v>0</v>
          </cell>
          <cell r="O270">
            <v>1</v>
          </cell>
        </row>
        <row r="271">
          <cell r="C271" t="str">
            <v>Ile flottante</v>
          </cell>
          <cell r="G271">
            <v>0</v>
          </cell>
          <cell r="H271">
            <v>0</v>
          </cell>
          <cell r="I271">
            <v>1</v>
          </cell>
          <cell r="J271">
            <v>0</v>
          </cell>
          <cell r="N271">
            <v>1</v>
          </cell>
          <cell r="O271">
            <v>1</v>
          </cell>
        </row>
        <row r="272">
          <cell r="C272" t="str">
            <v>Riz au lait nature</v>
          </cell>
          <cell r="G272">
            <v>0</v>
          </cell>
          <cell r="H272">
            <v>0</v>
          </cell>
          <cell r="I272">
            <v>1</v>
          </cell>
          <cell r="J272">
            <v>0</v>
          </cell>
          <cell r="N272">
            <v>1</v>
          </cell>
          <cell r="O272">
            <v>1</v>
          </cell>
        </row>
        <row r="273">
          <cell r="C273" t="str">
            <v>Semoule au lait (nature)</v>
          </cell>
          <cell r="G273">
            <v>0</v>
          </cell>
          <cell r="H273">
            <v>0</v>
          </cell>
          <cell r="I273">
            <v>2</v>
          </cell>
          <cell r="J273">
            <v>0</v>
          </cell>
          <cell r="N273">
            <v>1</v>
          </cell>
          <cell r="O273">
            <v>1</v>
          </cell>
        </row>
        <row r="274">
          <cell r="C274" t="str">
            <v>Emmental</v>
          </cell>
          <cell r="G274">
            <v>0</v>
          </cell>
          <cell r="H274">
            <v>0</v>
          </cell>
          <cell r="I274">
            <v>2</v>
          </cell>
          <cell r="J274">
            <v>0</v>
          </cell>
          <cell r="O274">
            <v>1</v>
          </cell>
        </row>
        <row r="275">
          <cell r="C275" t="str">
            <v>Président calcium</v>
          </cell>
          <cell r="G275">
            <v>0</v>
          </cell>
          <cell r="H275">
            <v>0</v>
          </cell>
          <cell r="I275">
            <v>2</v>
          </cell>
          <cell r="J275">
            <v>0</v>
          </cell>
          <cell r="O275">
            <v>1</v>
          </cell>
        </row>
        <row r="276">
          <cell r="C276" t="str">
            <v>St Paulin</v>
          </cell>
          <cell r="G276">
            <v>0</v>
          </cell>
          <cell r="H276">
            <v>0</v>
          </cell>
          <cell r="I276">
            <v>2</v>
          </cell>
          <cell r="J276">
            <v>0</v>
          </cell>
          <cell r="O276">
            <v>1</v>
          </cell>
        </row>
        <row r="277">
          <cell r="C277" t="str">
            <v>Carré d'as</v>
          </cell>
          <cell r="G277">
            <v>0</v>
          </cell>
          <cell r="H277">
            <v>0</v>
          </cell>
          <cell r="I277">
            <v>2</v>
          </cell>
          <cell r="J277">
            <v>0</v>
          </cell>
          <cell r="O277">
            <v>1</v>
          </cell>
        </row>
        <row r="278">
          <cell r="C278" t="str">
            <v>Edam</v>
          </cell>
          <cell r="G278">
            <v>0</v>
          </cell>
          <cell r="H278">
            <v>0</v>
          </cell>
          <cell r="I278">
            <v>2</v>
          </cell>
          <cell r="J278">
            <v>0</v>
          </cell>
          <cell r="O278">
            <v>1</v>
          </cell>
        </row>
        <row r="279">
          <cell r="C279" t="str">
            <v>Camembert</v>
          </cell>
          <cell r="G279">
            <v>0</v>
          </cell>
          <cell r="H279">
            <v>0</v>
          </cell>
          <cell r="I279">
            <v>2</v>
          </cell>
          <cell r="J279">
            <v>0</v>
          </cell>
          <cell r="O279">
            <v>1</v>
          </cell>
        </row>
        <row r="280">
          <cell r="C280" t="str">
            <v>Petit moulé</v>
          </cell>
          <cell r="G280">
            <v>0</v>
          </cell>
          <cell r="H280">
            <v>0</v>
          </cell>
          <cell r="I280">
            <v>2</v>
          </cell>
          <cell r="J280">
            <v>0</v>
          </cell>
          <cell r="O280">
            <v>1</v>
          </cell>
        </row>
        <row r="281">
          <cell r="C281" t="str">
            <v>Rondelé nature</v>
          </cell>
          <cell r="G281">
            <v>0</v>
          </cell>
          <cell r="H281">
            <v>0</v>
          </cell>
          <cell r="I281">
            <v>2</v>
          </cell>
          <cell r="J281">
            <v>0</v>
          </cell>
          <cell r="O281">
            <v>1</v>
          </cell>
        </row>
        <row r="282">
          <cell r="C282" t="str">
            <v>Tome noire</v>
          </cell>
          <cell r="G282">
            <v>0</v>
          </cell>
          <cell r="H282">
            <v>0</v>
          </cell>
          <cell r="I282">
            <v>2</v>
          </cell>
          <cell r="J282">
            <v>0</v>
          </cell>
          <cell r="O282">
            <v>1</v>
          </cell>
        </row>
        <row r="283">
          <cell r="C283" t="str">
            <v>St Bricet</v>
          </cell>
          <cell r="G283">
            <v>0</v>
          </cell>
          <cell r="H283">
            <v>0</v>
          </cell>
          <cell r="I283">
            <v>2</v>
          </cell>
          <cell r="J283">
            <v>0</v>
          </cell>
          <cell r="O283">
            <v>1</v>
          </cell>
        </row>
        <row r="284">
          <cell r="C284" t="str">
            <v>Gouda</v>
          </cell>
          <cell r="G284">
            <v>0</v>
          </cell>
          <cell r="H284">
            <v>0</v>
          </cell>
          <cell r="I284">
            <v>2</v>
          </cell>
          <cell r="J284">
            <v>0</v>
          </cell>
          <cell r="O284">
            <v>1</v>
          </cell>
        </row>
        <row r="285">
          <cell r="C285" t="str">
            <v>Vache qui rit</v>
          </cell>
          <cell r="G285">
            <v>0</v>
          </cell>
          <cell r="H285">
            <v>0</v>
          </cell>
          <cell r="I285">
            <v>2</v>
          </cell>
          <cell r="J285">
            <v>0</v>
          </cell>
          <cell r="O285">
            <v>1</v>
          </cell>
        </row>
        <row r="286">
          <cell r="C286" t="str">
            <v>Fraidou</v>
          </cell>
          <cell r="G286">
            <v>0</v>
          </cell>
          <cell r="H286">
            <v>0</v>
          </cell>
          <cell r="I286">
            <v>2</v>
          </cell>
          <cell r="J286">
            <v>0</v>
          </cell>
          <cell r="O286">
            <v>1</v>
          </cell>
        </row>
        <row r="287">
          <cell r="C287" t="str">
            <v>Brebiscrème</v>
          </cell>
          <cell r="G287">
            <v>0</v>
          </cell>
          <cell r="H287">
            <v>0</v>
          </cell>
          <cell r="I287">
            <v>2</v>
          </cell>
          <cell r="J287">
            <v>0</v>
          </cell>
          <cell r="O287">
            <v>1</v>
          </cell>
        </row>
        <row r="288">
          <cell r="C288" t="str">
            <v>Vache Picon</v>
          </cell>
          <cell r="G288">
            <v>0</v>
          </cell>
          <cell r="H288">
            <v>0</v>
          </cell>
          <cell r="I288">
            <v>2</v>
          </cell>
          <cell r="J288">
            <v>0</v>
          </cell>
          <cell r="O288">
            <v>1</v>
          </cell>
        </row>
        <row r="289">
          <cell r="C289" t="str">
            <v>Croc'lait</v>
          </cell>
          <cell r="O289">
            <v>1</v>
          </cell>
        </row>
        <row r="290">
          <cell r="C290" t="str">
            <v>Fruit (1er dessert)</v>
          </cell>
          <cell r="G290">
            <v>0</v>
          </cell>
          <cell r="H290">
            <v>2</v>
          </cell>
          <cell r="I290">
            <v>1</v>
          </cell>
          <cell r="J290">
            <v>0</v>
          </cell>
          <cell r="K290">
            <v>1</v>
          </cell>
        </row>
        <row r="291">
          <cell r="C291" t="str">
            <v>Fruit (2ème dessert)</v>
          </cell>
          <cell r="G291">
            <v>0</v>
          </cell>
          <cell r="H291">
            <v>1</v>
          </cell>
          <cell r="I291">
            <v>1</v>
          </cell>
          <cell r="J291">
            <v>0</v>
          </cell>
          <cell r="K291">
            <v>1</v>
          </cell>
        </row>
        <row r="292">
          <cell r="C292" t="str">
            <v>Beignet compote</v>
          </cell>
          <cell r="G292">
            <v>0</v>
          </cell>
          <cell r="H292">
            <v>3</v>
          </cell>
          <cell r="I292">
            <v>2</v>
          </cell>
          <cell r="J292">
            <v>0</v>
          </cell>
          <cell r="N292">
            <v>1</v>
          </cell>
        </row>
        <row r="293">
          <cell r="C293" t="str">
            <v>Beignet chocolat</v>
          </cell>
          <cell r="G293">
            <v>0</v>
          </cell>
          <cell r="H293">
            <v>3</v>
          </cell>
          <cell r="I293">
            <v>2</v>
          </cell>
          <cell r="J293">
            <v>0</v>
          </cell>
          <cell r="N293">
            <v>1</v>
          </cell>
        </row>
        <row r="294">
          <cell r="C294" t="str">
            <v xml:space="preserve">Crêpe vanille - choco </v>
          </cell>
          <cell r="G294">
            <v>0</v>
          </cell>
          <cell r="H294">
            <v>3</v>
          </cell>
          <cell r="I294">
            <v>2</v>
          </cell>
          <cell r="J294">
            <v>0</v>
          </cell>
          <cell r="N294">
            <v>1</v>
          </cell>
        </row>
        <row r="295">
          <cell r="C295" t="str">
            <v>Pan cake</v>
          </cell>
          <cell r="G295">
            <v>0</v>
          </cell>
          <cell r="H295">
            <v>3</v>
          </cell>
          <cell r="I295">
            <v>2</v>
          </cell>
          <cell r="J295">
            <v>0</v>
          </cell>
          <cell r="N295">
            <v>1</v>
          </cell>
        </row>
        <row r="296">
          <cell r="C296" t="str">
            <v xml:space="preserve">Far breton nature </v>
          </cell>
          <cell r="G296">
            <v>0</v>
          </cell>
          <cell r="H296">
            <v>2</v>
          </cell>
          <cell r="I296">
            <v>3</v>
          </cell>
          <cell r="J296">
            <v>0</v>
          </cell>
          <cell r="N296">
            <v>1</v>
          </cell>
        </row>
        <row r="297">
          <cell r="C297" t="str">
            <v>Flan pâtisser</v>
          </cell>
          <cell r="G297">
            <v>0</v>
          </cell>
          <cell r="H297">
            <v>1</v>
          </cell>
          <cell r="I297">
            <v>1</v>
          </cell>
          <cell r="J297">
            <v>0</v>
          </cell>
          <cell r="N297">
            <v>1</v>
          </cell>
        </row>
        <row r="298">
          <cell r="C298" t="str">
            <v xml:space="preserve">Tarte normande </v>
          </cell>
          <cell r="G298">
            <v>0</v>
          </cell>
          <cell r="H298">
            <v>1</v>
          </cell>
          <cell r="I298">
            <v>1</v>
          </cell>
          <cell r="J298">
            <v>0</v>
          </cell>
          <cell r="N298">
            <v>1</v>
          </cell>
        </row>
        <row r="299">
          <cell r="C299" t="str">
            <v>Tarte aux pommes</v>
          </cell>
          <cell r="G299">
            <v>0</v>
          </cell>
          <cell r="H299">
            <v>1</v>
          </cell>
          <cell r="I299">
            <v>1</v>
          </cell>
          <cell r="J299">
            <v>0</v>
          </cell>
          <cell r="N299">
            <v>1</v>
          </cell>
        </row>
        <row r="300">
          <cell r="C300" t="str">
            <v>Tarte au fromage blanc</v>
          </cell>
          <cell r="G300">
            <v>0</v>
          </cell>
          <cell r="H300">
            <v>2</v>
          </cell>
          <cell r="I300">
            <v>1</v>
          </cell>
          <cell r="J300">
            <v>0</v>
          </cell>
          <cell r="N300">
            <v>1</v>
          </cell>
        </row>
        <row r="301">
          <cell r="C301" t="str">
            <v>Brownie</v>
          </cell>
          <cell r="G301">
            <v>0</v>
          </cell>
          <cell r="H301">
            <v>1</v>
          </cell>
          <cell r="I301">
            <v>2</v>
          </cell>
          <cell r="J301">
            <v>0</v>
          </cell>
          <cell r="N301">
            <v>1</v>
          </cell>
        </row>
        <row r="302">
          <cell r="C302" t="str">
            <v>Galette des rois</v>
          </cell>
          <cell r="G302">
            <v>0</v>
          </cell>
          <cell r="H302">
            <v>2</v>
          </cell>
          <cell r="I302">
            <v>2</v>
          </cell>
          <cell r="J302">
            <v>0</v>
          </cell>
          <cell r="N302">
            <v>1</v>
          </cell>
        </row>
        <row r="303">
          <cell r="C303" t="str">
            <v>Génoise et sa crème anglaise</v>
          </cell>
          <cell r="G303">
            <v>0</v>
          </cell>
          <cell r="H303">
            <v>2</v>
          </cell>
          <cell r="I303">
            <v>2</v>
          </cell>
          <cell r="J303">
            <v>0</v>
          </cell>
          <cell r="N303">
            <v>1</v>
          </cell>
        </row>
        <row r="304">
          <cell r="C304" t="str">
            <v>Chou vanille</v>
          </cell>
          <cell r="G304">
            <v>0</v>
          </cell>
          <cell r="H304">
            <v>2</v>
          </cell>
          <cell r="I304">
            <v>1</v>
          </cell>
          <cell r="J304">
            <v>0</v>
          </cell>
          <cell r="N304">
            <v>1</v>
          </cell>
        </row>
        <row r="305">
          <cell r="C305" t="str">
            <v>Moelleux au chocolat</v>
          </cell>
          <cell r="G305">
            <v>0</v>
          </cell>
          <cell r="H305">
            <v>2</v>
          </cell>
          <cell r="I305">
            <v>1</v>
          </cell>
          <cell r="J305">
            <v>0</v>
          </cell>
          <cell r="N305">
            <v>1</v>
          </cell>
        </row>
        <row r="306">
          <cell r="C306" t="str">
            <v>Gâteau Pascal</v>
          </cell>
          <cell r="G306">
            <v>0</v>
          </cell>
          <cell r="H306">
            <v>2</v>
          </cell>
          <cell r="I306">
            <v>1</v>
          </cell>
          <cell r="J306">
            <v>0</v>
          </cell>
          <cell r="N306">
            <v>1</v>
          </cell>
        </row>
        <row r="307">
          <cell r="C307" t="str">
            <v>Eclair au chocolat</v>
          </cell>
          <cell r="G307">
            <v>0</v>
          </cell>
          <cell r="H307">
            <v>3</v>
          </cell>
          <cell r="I307">
            <v>2</v>
          </cell>
          <cell r="J307">
            <v>0</v>
          </cell>
          <cell r="N307">
            <v>1</v>
          </cell>
        </row>
        <row r="308">
          <cell r="C308" t="str">
            <v>Biscuits</v>
          </cell>
          <cell r="G308">
            <v>0</v>
          </cell>
          <cell r="H308">
            <v>0</v>
          </cell>
          <cell r="I308">
            <v>1</v>
          </cell>
          <cell r="J308">
            <v>0</v>
          </cell>
          <cell r="N308">
            <v>1</v>
          </cell>
        </row>
        <row r="309">
          <cell r="C309" t="str">
            <v>Abricots au sirop</v>
          </cell>
          <cell r="G309">
            <v>0</v>
          </cell>
          <cell r="H309">
            <v>3</v>
          </cell>
          <cell r="I309">
            <v>2</v>
          </cell>
          <cell r="J309">
            <v>0</v>
          </cell>
          <cell r="L309">
            <v>1</v>
          </cell>
        </row>
        <row r="310">
          <cell r="C310" t="str">
            <v>Ananas au sirop</v>
          </cell>
          <cell r="G310">
            <v>0</v>
          </cell>
          <cell r="H310">
            <v>3</v>
          </cell>
          <cell r="I310">
            <v>2</v>
          </cell>
          <cell r="J310">
            <v>0</v>
          </cell>
          <cell r="L310">
            <v>1</v>
          </cell>
        </row>
        <row r="311">
          <cell r="C311" t="str">
            <v xml:space="preserve">Cœur d'ananas </v>
          </cell>
          <cell r="G311">
            <v>0</v>
          </cell>
          <cell r="H311">
            <v>0</v>
          </cell>
          <cell r="I311">
            <v>1</v>
          </cell>
          <cell r="J311">
            <v>0</v>
          </cell>
          <cell r="K311">
            <v>1</v>
          </cell>
        </row>
        <row r="312">
          <cell r="C312" t="str">
            <v>Cocktail de fruits</v>
          </cell>
          <cell r="G312">
            <v>0</v>
          </cell>
          <cell r="H312">
            <v>3</v>
          </cell>
          <cell r="I312">
            <v>2</v>
          </cell>
          <cell r="J312">
            <v>0</v>
          </cell>
          <cell r="L312">
            <v>1</v>
          </cell>
        </row>
        <row r="313">
          <cell r="C313" t="str">
            <v>Compote aux deux fruits</v>
          </cell>
          <cell r="G313">
            <v>0</v>
          </cell>
          <cell r="H313">
            <v>0</v>
          </cell>
          <cell r="I313">
            <v>1</v>
          </cell>
          <cell r="J313">
            <v>0</v>
          </cell>
          <cell r="L313">
            <v>1</v>
          </cell>
        </row>
        <row r="314">
          <cell r="C314" t="str">
            <v>Compote de pommes</v>
          </cell>
          <cell r="G314">
            <v>0</v>
          </cell>
          <cell r="H314">
            <v>1</v>
          </cell>
          <cell r="I314">
            <v>1</v>
          </cell>
          <cell r="J314">
            <v>0</v>
          </cell>
          <cell r="L314">
            <v>1</v>
          </cell>
        </row>
        <row r="315">
          <cell r="C315" t="str">
            <v>Pêche au sirop</v>
          </cell>
          <cell r="G315">
            <v>0</v>
          </cell>
          <cell r="H315">
            <v>3</v>
          </cell>
          <cell r="I315">
            <v>2</v>
          </cell>
          <cell r="J315">
            <v>0</v>
          </cell>
          <cell r="L315">
            <v>1</v>
          </cell>
        </row>
        <row r="316">
          <cell r="C316" t="str">
            <v>Poire au sirop</v>
          </cell>
          <cell r="G316">
            <v>0</v>
          </cell>
          <cell r="H316">
            <v>3</v>
          </cell>
          <cell r="I316">
            <v>2</v>
          </cell>
          <cell r="J316">
            <v>0</v>
          </cell>
          <cell r="L316">
            <v>1</v>
          </cell>
        </row>
        <row r="317">
          <cell r="C317" t="str">
            <v>Sauce Aurore</v>
          </cell>
        </row>
        <row r="318">
          <cell r="C318" t="str">
            <v>Carbonara</v>
          </cell>
        </row>
        <row r="319">
          <cell r="C319" t="str">
            <v>Sauce chasseur</v>
          </cell>
        </row>
        <row r="320">
          <cell r="C320" t="str">
            <v>Sauce Forestière</v>
          </cell>
        </row>
        <row r="321">
          <cell r="C321" t="str">
            <v>Sauce FB au curry</v>
          </cell>
        </row>
        <row r="322">
          <cell r="C322" t="str">
            <v>Sauce Madère</v>
          </cell>
        </row>
        <row r="323">
          <cell r="C323" t="str">
            <v>Sauce Normande</v>
          </cell>
        </row>
        <row r="324">
          <cell r="C324" t="str">
            <v>Sauce paysanne</v>
          </cell>
        </row>
        <row r="325">
          <cell r="C325" t="str">
            <v>Sauce au paprika</v>
          </cell>
        </row>
        <row r="326">
          <cell r="C326" t="str">
            <v>Sauce provençale</v>
          </cell>
        </row>
        <row r="327">
          <cell r="C327" t="str">
            <v>Crème de poivrons rouges</v>
          </cell>
        </row>
        <row r="328">
          <cell r="C328" t="str">
            <v>Sauce tartare</v>
          </cell>
        </row>
        <row r="329">
          <cell r="C329" t="str">
            <v>Sauce tomate</v>
          </cell>
        </row>
        <row r="330">
          <cell r="C330" t="str">
            <v>Sauce à la crème</v>
          </cell>
        </row>
        <row r="331">
          <cell r="C331" t="str">
            <v>Sauce à l'Armoricaine</v>
          </cell>
        </row>
      </sheetData>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row r="3">
          <cell r="B3" t="str">
            <v>Acapulco Ananas framboise</v>
          </cell>
        </row>
        <row r="4">
          <cell r="B4" t="str">
            <v>Aiguillette de poulet</v>
          </cell>
        </row>
        <row r="5">
          <cell r="B5" t="str">
            <v>Ail</v>
          </cell>
        </row>
        <row r="6">
          <cell r="B6" t="str">
            <v>Allumettes d'épaule fraîches</v>
          </cell>
        </row>
        <row r="7">
          <cell r="B7" t="str">
            <v>Allumettes d'épaule fumées</v>
          </cell>
        </row>
        <row r="8">
          <cell r="B8" t="str">
            <v>Amandes éffilées</v>
          </cell>
        </row>
        <row r="9">
          <cell r="B9" t="str">
            <v>Amidon</v>
          </cell>
        </row>
        <row r="10">
          <cell r="B10" t="str">
            <v>Ananas au sirop</v>
          </cell>
        </row>
        <row r="11">
          <cell r="B11" t="str">
            <v>Ananas en tranches</v>
          </cell>
        </row>
        <row r="12">
          <cell r="B12" t="str">
            <v>Anchois à l'huile appertisés</v>
          </cell>
        </row>
        <row r="13">
          <cell r="B13" t="str">
            <v>Andouillette</v>
          </cell>
        </row>
        <row r="14">
          <cell r="B14" t="str">
            <v>Aneth</v>
          </cell>
        </row>
        <row r="15">
          <cell r="B15" t="str">
            <v>Arôme patrelle</v>
          </cell>
        </row>
        <row r="16">
          <cell r="B16" t="str">
            <v>Asperge cuite</v>
          </cell>
        </row>
        <row r="17">
          <cell r="B17" t="str">
            <v>Aubergines en cubes surgelés</v>
          </cell>
        </row>
        <row r="18">
          <cell r="B18" t="str">
            <v>Avocat</v>
          </cell>
        </row>
        <row r="19">
          <cell r="B19" t="str">
            <v>Banane</v>
          </cell>
        </row>
        <row r="20">
          <cell r="B20" t="str">
            <v>Barre bretonne</v>
          </cell>
        </row>
        <row r="21">
          <cell r="B21" t="str">
            <v>Basilic</v>
          </cell>
        </row>
        <row r="22">
          <cell r="B22" t="str">
            <v>Beignet chocolat</v>
          </cell>
        </row>
        <row r="23">
          <cell r="B23" t="str">
            <v>Beignet compote</v>
          </cell>
        </row>
        <row r="24">
          <cell r="B24" t="str">
            <v>Beignet confiture</v>
          </cell>
        </row>
        <row r="25">
          <cell r="B25" t="str">
            <v>Beignet de calamar</v>
          </cell>
        </row>
        <row r="26">
          <cell r="B26" t="str">
            <v>Betteraves cuites cubes frais</v>
          </cell>
        </row>
        <row r="27">
          <cell r="B27" t="str">
            <v>Betteraves rapées crues</v>
          </cell>
        </row>
        <row r="28">
          <cell r="B28" t="str">
            <v>Beurre demi sel</v>
          </cell>
        </row>
        <row r="29">
          <cell r="B29" t="str">
            <v>Bière</v>
          </cell>
        </row>
        <row r="30">
          <cell r="B30" t="str">
            <v>Blancs de poireaux</v>
          </cell>
        </row>
        <row r="31">
          <cell r="B31" t="str">
            <v>Blancs en neige</v>
          </cell>
        </row>
        <row r="32">
          <cell r="B32" t="str">
            <v>Bleu douceur</v>
          </cell>
        </row>
        <row r="33">
          <cell r="B33" t="str">
            <v>Bleu Pain</v>
          </cell>
        </row>
        <row r="34">
          <cell r="B34" t="str">
            <v>Bœuf à bourguignon</v>
          </cell>
        </row>
        <row r="35">
          <cell r="B35" t="str">
            <v>Bœuf à pot au feu cuit</v>
          </cell>
        </row>
        <row r="36">
          <cell r="B36" t="str">
            <v>Bœuf braisé cuit</v>
          </cell>
        </row>
        <row r="37">
          <cell r="B37" t="str">
            <v>Bouchée25g</v>
          </cell>
        </row>
        <row r="38">
          <cell r="B38" t="str">
            <v>Boudin blanc</v>
          </cell>
        </row>
        <row r="39">
          <cell r="B39" t="str">
            <v>Boudin noir</v>
          </cell>
        </row>
        <row r="40">
          <cell r="B40" t="str">
            <v>Brebicrème portion 20g</v>
          </cell>
        </row>
        <row r="41">
          <cell r="B41" t="str">
            <v>Brie</v>
          </cell>
        </row>
        <row r="42">
          <cell r="B42" t="str">
            <v>Brisures d'ananas</v>
          </cell>
        </row>
        <row r="43">
          <cell r="B43" t="str">
            <v>Brochette de porc saumurée</v>
          </cell>
        </row>
        <row r="44">
          <cell r="B44" t="str">
            <v xml:space="preserve">Brocolis </v>
          </cell>
        </row>
        <row r="45">
          <cell r="B45" t="str">
            <v>Brownies 80g</v>
          </cell>
        </row>
        <row r="46">
          <cell r="B46" t="str">
            <v xml:space="preserve">Burger de bœuf cuit </v>
          </cell>
        </row>
        <row r="47">
          <cell r="B47" t="str">
            <v>Caille entière</v>
          </cell>
        </row>
        <row r="48">
          <cell r="B48" t="str">
            <v>Calamar</v>
          </cell>
        </row>
        <row r="49">
          <cell r="B49" t="str">
            <v>Camembert 30g</v>
          </cell>
        </row>
        <row r="50">
          <cell r="B50" t="str">
            <v>Camembert Président bio</v>
          </cell>
        </row>
        <row r="51">
          <cell r="B51" t="str">
            <v>Canette entière</v>
          </cell>
        </row>
        <row r="52">
          <cell r="B52" t="str">
            <v>Cannelle</v>
          </cell>
        </row>
        <row r="53">
          <cell r="B53" t="str">
            <v>Cantadou</v>
          </cell>
        </row>
        <row r="54">
          <cell r="B54" t="str">
            <v>Cantal</v>
          </cell>
        </row>
        <row r="55">
          <cell r="B55" t="str">
            <v>Câpres</v>
          </cell>
        </row>
        <row r="56">
          <cell r="B56" t="str">
            <v>Carottes batonnets</v>
          </cell>
        </row>
        <row r="57">
          <cell r="B57" t="str">
            <v>Carottes en cubes surgelées</v>
          </cell>
        </row>
        <row r="58">
          <cell r="B58" t="str">
            <v>Carottes râpées fraîches</v>
          </cell>
        </row>
        <row r="59">
          <cell r="B59" t="str">
            <v>Carottes rondelles surgelées</v>
          </cell>
        </row>
        <row r="60">
          <cell r="B60" t="str">
            <v>Carré d'as portion 17g</v>
          </cell>
        </row>
        <row r="61">
          <cell r="B61" t="str">
            <v>Céleri garniture</v>
          </cell>
        </row>
        <row r="62">
          <cell r="B62" t="str">
            <v>Céleri rémoulade</v>
          </cell>
        </row>
        <row r="63">
          <cell r="B63" t="str">
            <v>Céleri-rave râpé appertisé</v>
          </cell>
        </row>
        <row r="64">
          <cell r="B64" t="str">
            <v>Cerfeuil</v>
          </cell>
        </row>
        <row r="65">
          <cell r="B65" t="str">
            <v>Cervelas</v>
          </cell>
        </row>
        <row r="66">
          <cell r="B66" t="str">
            <v>Cervelas fumé</v>
          </cell>
        </row>
        <row r="67">
          <cell r="B67" t="str">
            <v>Chair à saucisse crue</v>
          </cell>
        </row>
        <row r="68">
          <cell r="B68" t="str">
            <v>Champignons de paris cuits</v>
          </cell>
        </row>
        <row r="69">
          <cell r="B69" t="str">
            <v>Champignons surgelés émincés crus</v>
          </cell>
        </row>
        <row r="70">
          <cell r="B70" t="str">
            <v>Chanteneige</v>
          </cell>
        </row>
        <row r="71">
          <cell r="B71" t="str">
            <v>Chausson aux pommes</v>
          </cell>
        </row>
        <row r="72">
          <cell r="B72" t="str">
            <v>Chiffonade de saumon</v>
          </cell>
        </row>
        <row r="73">
          <cell r="B73" t="str">
            <v>Chipolatas</v>
          </cell>
        </row>
        <row r="74">
          <cell r="B74" t="str">
            <v>Chips salées(30g)</v>
          </cell>
        </row>
        <row r="75">
          <cell r="B75" t="str">
            <v>Chorizo</v>
          </cell>
        </row>
        <row r="76">
          <cell r="B76" t="str">
            <v>Chou</v>
          </cell>
        </row>
        <row r="77">
          <cell r="B77" t="str">
            <v>Chou à la vanille 50g</v>
          </cell>
        </row>
        <row r="78">
          <cell r="B78" t="str">
            <v>Chou blanc cru</v>
          </cell>
        </row>
        <row r="79">
          <cell r="B79" t="str">
            <v>Chou blanc cru en lanières</v>
          </cell>
        </row>
        <row r="80">
          <cell r="B80" t="str">
            <v>Chou chantilly</v>
          </cell>
        </row>
        <row r="81">
          <cell r="B81" t="str">
            <v>Chou choucroute</v>
          </cell>
        </row>
        <row r="82">
          <cell r="B82" t="str">
            <v>Chou farci surgelé</v>
          </cell>
        </row>
        <row r="83">
          <cell r="B83" t="str">
            <v>Chou fleur brisure cru surgelé</v>
          </cell>
        </row>
        <row r="84">
          <cell r="B84" t="str">
            <v>Chou rouge cru</v>
          </cell>
        </row>
        <row r="85">
          <cell r="B85" t="str">
            <v>Chou vert cru</v>
          </cell>
        </row>
        <row r="86">
          <cell r="B86" t="str">
            <v>Choux de Bruxelles surgelés</v>
          </cell>
        </row>
        <row r="87">
          <cell r="B87" t="str">
            <v>Choux romanesco surgelés</v>
          </cell>
        </row>
        <row r="88">
          <cell r="B88" t="str">
            <v>Ciboulette</v>
          </cell>
        </row>
        <row r="89">
          <cell r="B89" t="str">
            <v>Citron rondelle</v>
          </cell>
        </row>
        <row r="90">
          <cell r="B90" t="str">
            <v>Clafoutis aux cerises</v>
          </cell>
        </row>
        <row r="91">
          <cell r="B91" t="str">
            <v>Clémentine</v>
          </cell>
        </row>
        <row r="92">
          <cell r="B92" t="str">
            <v>Cocktail de fruits au sirop</v>
          </cell>
        </row>
        <row r="93">
          <cell r="B93" t="str">
            <v>Cocktail de fruits exotiques au sirop</v>
          </cell>
        </row>
        <row r="94">
          <cell r="B94" t="str">
            <v>Cœur d'ananas</v>
          </cell>
        </row>
        <row r="95">
          <cell r="B95" t="str">
            <v>Cœur d'artichauts cuits</v>
          </cell>
        </row>
        <row r="96">
          <cell r="B96" t="str">
            <v>Cœurs de palmiers cuits</v>
          </cell>
        </row>
        <row r="97">
          <cell r="B97" t="str">
            <v>Cognac</v>
          </cell>
        </row>
        <row r="98">
          <cell r="B98" t="str">
            <v>Collier d'agneau</v>
          </cell>
        </row>
        <row r="99">
          <cell r="B99" t="str">
            <v>Compote de fruits</v>
          </cell>
        </row>
        <row r="100">
          <cell r="B100" t="str">
            <v>Compote de pêches appertisée</v>
          </cell>
        </row>
        <row r="101">
          <cell r="B101" t="str">
            <v>Compote de poires appertisée</v>
          </cell>
        </row>
        <row r="102">
          <cell r="B102" t="str">
            <v>Compote de pommes 100g</v>
          </cell>
        </row>
        <row r="103">
          <cell r="B103" t="str">
            <v>Compote de pommes abricots 100g</v>
          </cell>
        </row>
        <row r="104">
          <cell r="B104" t="str">
            <v>Compote de pommes ananas 100g</v>
          </cell>
        </row>
        <row r="105">
          <cell r="B105" t="str">
            <v>Compote de pommes appertisée</v>
          </cell>
        </row>
        <row r="106">
          <cell r="B106" t="str">
            <v>Compote de pommes bananes 100g</v>
          </cell>
        </row>
        <row r="107">
          <cell r="B107" t="str">
            <v>Compote de pommes cassis 100g</v>
          </cell>
        </row>
        <row r="108">
          <cell r="B108" t="str">
            <v>Compote de pommes fraises 100g</v>
          </cell>
        </row>
        <row r="109">
          <cell r="B109" t="str">
            <v>Compote de pommes framboises 100g</v>
          </cell>
        </row>
        <row r="110">
          <cell r="B110" t="str">
            <v>Concassé de tomates</v>
          </cell>
        </row>
        <row r="111">
          <cell r="B111" t="str">
            <v>Concentré de tomates</v>
          </cell>
        </row>
        <row r="112">
          <cell r="B112" t="str">
            <v>Concombre cru cubes</v>
          </cell>
        </row>
        <row r="113">
          <cell r="B113" t="str">
            <v>Concombre cru rondelle</v>
          </cell>
        </row>
        <row r="114">
          <cell r="B114" t="str">
            <v>Coquelet entier</v>
          </cell>
        </row>
        <row r="115">
          <cell r="B115" t="str">
            <v>Coquillettes crues</v>
          </cell>
        </row>
        <row r="116">
          <cell r="B116" t="str">
            <v>Cordon bleu de dinde 100g</v>
          </cell>
        </row>
        <row r="117">
          <cell r="B117" t="str">
            <v>Cordon bleu de dinde 80g</v>
          </cell>
        </row>
        <row r="118">
          <cell r="B118" t="str">
            <v>Cornichons au vinaigre</v>
          </cell>
        </row>
        <row r="119">
          <cell r="B119" t="str">
            <v>Cornichons en rondelles</v>
          </cell>
        </row>
        <row r="120">
          <cell r="B120" t="str">
            <v>Côte d'agneau crue surgelée</v>
          </cell>
        </row>
        <row r="121">
          <cell r="B121" t="str">
            <v xml:space="preserve">Côte de porc </v>
          </cell>
        </row>
        <row r="122">
          <cell r="B122" t="str">
            <v>Côtes de blettes</v>
          </cell>
        </row>
        <row r="123">
          <cell r="B123" t="str">
            <v>Courgette crue</v>
          </cell>
        </row>
        <row r="124">
          <cell r="B124" t="str">
            <v>Courgette farcie</v>
          </cell>
        </row>
        <row r="125">
          <cell r="B125" t="str">
            <v>Courgette rondelle surgelée</v>
          </cell>
        </row>
        <row r="126">
          <cell r="B126" t="str">
            <v>Crème anglaise</v>
          </cell>
        </row>
        <row r="127">
          <cell r="B127" t="str">
            <v>Crème aux œufs saveur vanille</v>
          </cell>
        </row>
        <row r="128">
          <cell r="B128" t="str">
            <v>Crème brulée</v>
          </cell>
        </row>
        <row r="129">
          <cell r="B129" t="str">
            <v>Crème dessert caramel 100g</v>
          </cell>
        </row>
        <row r="130">
          <cell r="B130" t="str">
            <v>Crème dessert caramel 125g</v>
          </cell>
        </row>
        <row r="131">
          <cell r="B131" t="str">
            <v>Crème dessert chocolat 100g</v>
          </cell>
        </row>
        <row r="132">
          <cell r="B132" t="str">
            <v>Crème dessert chocolat 125g</v>
          </cell>
        </row>
        <row r="133">
          <cell r="B133" t="str">
            <v>Crème dessert praliné 100g</v>
          </cell>
        </row>
        <row r="134">
          <cell r="B134" t="str">
            <v>Crème dessert praliné 125g</v>
          </cell>
        </row>
        <row r="135">
          <cell r="B135" t="str">
            <v>Crème dessert vanille 100g</v>
          </cell>
        </row>
        <row r="136">
          <cell r="B136" t="str">
            <v>Crème dessert vanille 125g</v>
          </cell>
        </row>
        <row r="137">
          <cell r="B137" t="str">
            <v>Crème fraîche 30% Matière grasse</v>
          </cell>
        </row>
        <row r="138">
          <cell r="B138" t="str">
            <v>Crème fraîche légère 15/30% Matière grasse</v>
          </cell>
        </row>
        <row r="139">
          <cell r="B139" t="str">
            <v>Crème liquide</v>
          </cell>
        </row>
        <row r="140">
          <cell r="B140" t="str">
            <v>Crêpe chocolat 50g</v>
          </cell>
        </row>
        <row r="141">
          <cell r="B141" t="str">
            <v>Crêpe fourrée au fromage</v>
          </cell>
        </row>
        <row r="142">
          <cell r="B142" t="str">
            <v>Crêpe fourrée aux champignons</v>
          </cell>
        </row>
        <row r="143">
          <cell r="B143" t="str">
            <v>Crêpe fourrée jambon fromage</v>
          </cell>
        </row>
        <row r="144">
          <cell r="B144" t="str">
            <v>Crépinette de dinde</v>
          </cell>
        </row>
        <row r="145">
          <cell r="B145" t="str">
            <v>Crevettes cuites décortiquées</v>
          </cell>
        </row>
        <row r="146">
          <cell r="B146" t="str">
            <v>Croc'lait 20g</v>
          </cell>
        </row>
        <row r="147">
          <cell r="B147" t="str">
            <v>Croisillon Dubarry</v>
          </cell>
        </row>
        <row r="148">
          <cell r="B148" t="str">
            <v>Croisillon Emmental</v>
          </cell>
        </row>
        <row r="149">
          <cell r="B149" t="str">
            <v>Croissant</v>
          </cell>
        </row>
        <row r="150">
          <cell r="B150" t="str">
            <v>Croix de Malte</v>
          </cell>
        </row>
        <row r="151">
          <cell r="B151" t="str">
            <v>Croûtons natures</v>
          </cell>
        </row>
        <row r="152">
          <cell r="B152" t="str">
            <v>Cubes de poisson blanc crus</v>
          </cell>
        </row>
        <row r="153">
          <cell r="B153" t="str">
            <v>Cubes de poisson blanc cuits</v>
          </cell>
        </row>
        <row r="154">
          <cell r="B154" t="str">
            <v>Cubes de saumon</v>
          </cell>
        </row>
        <row r="155">
          <cell r="B155" t="str">
            <v>Cuisse de canette</v>
          </cell>
        </row>
        <row r="156">
          <cell r="B156" t="str">
            <v>Cuisse de poule en confit</v>
          </cell>
        </row>
        <row r="157">
          <cell r="B157" t="str">
            <v>Cuisse de poulet 200g</v>
          </cell>
        </row>
        <row r="158">
          <cell r="B158" t="str">
            <v>Cuisse de poulet 250g</v>
          </cell>
        </row>
        <row r="159">
          <cell r="B159" t="str">
            <v>Cumin</v>
          </cell>
        </row>
        <row r="160">
          <cell r="B160" t="str">
            <v>Curry</v>
          </cell>
        </row>
        <row r="161">
          <cell r="B161" t="str">
            <v>Découpe de coq</v>
          </cell>
        </row>
        <row r="162">
          <cell r="B162" t="str">
            <v>Dés de jambon</v>
          </cell>
        </row>
        <row r="163">
          <cell r="B163" t="str">
            <v>Dés de mimolette</v>
          </cell>
        </row>
        <row r="164">
          <cell r="B164" t="str">
            <v>Dés de volaille cuits</v>
          </cell>
        </row>
        <row r="165">
          <cell r="B165" t="str">
            <v>Dés d'emmental</v>
          </cell>
        </row>
        <row r="166">
          <cell r="B166" t="str">
            <v>Dés d'épaule</v>
          </cell>
        </row>
        <row r="167">
          <cell r="B167" t="str">
            <v>Donuts au chocolat</v>
          </cell>
        </row>
        <row r="168">
          <cell r="B168" t="str">
            <v>Dos de Colin</v>
          </cell>
        </row>
        <row r="169">
          <cell r="B169" t="str">
            <v>Dosette vinaigrette 10g</v>
          </cell>
        </row>
        <row r="170">
          <cell r="B170" t="str">
            <v>Eau de cuisson</v>
          </cell>
        </row>
        <row r="171">
          <cell r="B171" t="str">
            <v>Eau froide</v>
          </cell>
        </row>
        <row r="172">
          <cell r="B172" t="str">
            <v>Ébly</v>
          </cell>
        </row>
        <row r="173">
          <cell r="B173" t="str">
            <v>Échalotte crue surgelée</v>
          </cell>
        </row>
        <row r="174">
          <cell r="B174" t="str">
            <v>Échine de porc cuite</v>
          </cell>
        </row>
        <row r="175">
          <cell r="B175" t="str">
            <v>Échine de porc frais crue</v>
          </cell>
        </row>
        <row r="176">
          <cell r="B176" t="str">
            <v>Éclair au café 50g</v>
          </cell>
        </row>
        <row r="177">
          <cell r="B177" t="str">
            <v>Éclair au café 75g</v>
          </cell>
        </row>
        <row r="178">
          <cell r="B178" t="str">
            <v>Éclair au chocolat 50g</v>
          </cell>
        </row>
        <row r="179">
          <cell r="B179" t="str">
            <v>Éclair au chocolat 75g</v>
          </cell>
        </row>
        <row r="180">
          <cell r="B180" t="str">
            <v>Edam 17g</v>
          </cell>
        </row>
        <row r="181">
          <cell r="B181" t="str">
            <v>Emincé de porc frais</v>
          </cell>
        </row>
        <row r="182">
          <cell r="B182" t="str">
            <v>Emincé de volaille frais</v>
          </cell>
        </row>
        <row r="183">
          <cell r="B183" t="str">
            <v>Emmental 17g</v>
          </cell>
        </row>
        <row r="184">
          <cell r="B184" t="str">
            <v>Emmental râpé</v>
          </cell>
        </row>
        <row r="185">
          <cell r="B185" t="str">
            <v>Endives crues</v>
          </cell>
        </row>
        <row r="186">
          <cell r="B186" t="str">
            <v>Endives cuites appertisées</v>
          </cell>
        </row>
        <row r="187">
          <cell r="B187" t="str">
            <v>Epices à couscous</v>
          </cell>
        </row>
        <row r="188">
          <cell r="B188" t="str">
            <v>Épinard cru surgelé</v>
          </cell>
        </row>
        <row r="189">
          <cell r="B189" t="str">
            <v>Escalope de dinde surgelée crue</v>
          </cell>
        </row>
        <row r="190">
          <cell r="B190" t="str">
            <v>Escalope viennoise</v>
          </cell>
        </row>
        <row r="191">
          <cell r="B191" t="str">
            <v>Estragon</v>
          </cell>
        </row>
        <row r="192">
          <cell r="B192" t="str">
            <v>Faisselle</v>
          </cell>
        </row>
        <row r="193">
          <cell r="B193" t="str">
            <v>Far breton nature</v>
          </cell>
        </row>
        <row r="194">
          <cell r="B194" t="str">
            <v>Farfalles crues</v>
          </cell>
        </row>
        <row r="195">
          <cell r="B195" t="str">
            <v>Fenouil</v>
          </cell>
        </row>
        <row r="196">
          <cell r="B196" t="str">
            <v>Feta cube</v>
          </cell>
        </row>
        <row r="197">
          <cell r="B197" t="str">
            <v>Feuilleté de poisson</v>
          </cell>
        </row>
        <row r="198">
          <cell r="B198" t="str">
            <v>Feuilleté de st Jacques et crevettes</v>
          </cell>
        </row>
        <row r="199">
          <cell r="B199" t="str">
            <v>Filet de Hoki pané</v>
          </cell>
        </row>
        <row r="200">
          <cell r="B200" t="str">
            <v>Filet de poisson pour brandade</v>
          </cell>
        </row>
        <row r="201">
          <cell r="B201" t="str">
            <v>Filet de poulet à la Florence</v>
          </cell>
        </row>
        <row r="202">
          <cell r="B202" t="str">
            <v>Filet de poulet alsacien</v>
          </cell>
        </row>
        <row r="203">
          <cell r="B203" t="str">
            <v>Filet de poulet aux asperges</v>
          </cell>
        </row>
        <row r="204">
          <cell r="B204" t="str">
            <v>Filet de poulet cuit</v>
          </cell>
        </row>
        <row r="205">
          <cell r="B205" t="str">
            <v>Filet de poulet Tessin</v>
          </cell>
        </row>
        <row r="206">
          <cell r="B206" t="str">
            <v>Filet de saumon cru</v>
          </cell>
        </row>
        <row r="207">
          <cell r="B207" t="str">
            <v>Flageolets</v>
          </cell>
        </row>
        <row r="208">
          <cell r="B208" t="str">
            <v>Flan nappé caramel 90g</v>
          </cell>
        </row>
        <row r="209">
          <cell r="B209" t="str">
            <v>Flan pâtissier 75g</v>
          </cell>
        </row>
        <row r="210">
          <cell r="B210" t="str">
            <v>Foie de volaille</v>
          </cell>
        </row>
        <row r="211">
          <cell r="B211" t="str">
            <v>Fond d'artichaut cuit</v>
          </cell>
        </row>
        <row r="212">
          <cell r="B212" t="str">
            <v>Fond de tartelette</v>
          </cell>
        </row>
        <row r="213">
          <cell r="B213" t="str">
            <v>Fond de veau</v>
          </cell>
        </row>
        <row r="214">
          <cell r="B214" t="str">
            <v>Fond de volaille</v>
          </cell>
        </row>
        <row r="215">
          <cell r="B215" t="str">
            <v>Fournols</v>
          </cell>
        </row>
        <row r="216">
          <cell r="B216" t="str">
            <v>Fraidou16,6g</v>
          </cell>
        </row>
        <row r="217">
          <cell r="B217" t="str">
            <v>Fraise</v>
          </cell>
        </row>
        <row r="218">
          <cell r="B218" t="str">
            <v>Framboisier</v>
          </cell>
        </row>
        <row r="219">
          <cell r="B219" t="str">
            <v>Friand à la viande crue 65g</v>
          </cell>
        </row>
        <row r="220">
          <cell r="B220" t="str">
            <v>Friand à la viande crue 80g</v>
          </cell>
        </row>
        <row r="221">
          <cell r="B221" t="str">
            <v>Friand fromage crue 65g</v>
          </cell>
        </row>
        <row r="222">
          <cell r="B222" t="str">
            <v>Friand fromage crue 80g</v>
          </cell>
        </row>
        <row r="223">
          <cell r="B223" t="str">
            <v>Frites au four surgelées non salées</v>
          </cell>
        </row>
        <row r="224">
          <cell r="B224" t="str">
            <v>Frites friteuse surgelées non salées</v>
          </cell>
        </row>
        <row r="225">
          <cell r="B225" t="str">
            <v>Fromage à tartiflette</v>
          </cell>
        </row>
        <row r="226">
          <cell r="B226" t="str">
            <v>Fromage blanc 0%</v>
          </cell>
        </row>
        <row r="227">
          <cell r="B227" t="str">
            <v>Fromage blanc 20% fruits 100g</v>
          </cell>
        </row>
        <row r="228">
          <cell r="B228" t="str">
            <v>Fromage blanc sucré 100g 40%</v>
          </cell>
        </row>
        <row r="229">
          <cell r="B229" t="str">
            <v xml:space="preserve">Fromage blanc sucré à la vanille 100g </v>
          </cell>
        </row>
        <row r="230">
          <cell r="B230" t="str">
            <v>Fromage de chèvre</v>
          </cell>
        </row>
        <row r="231">
          <cell r="B231" t="str">
            <v>Fumet de poisson</v>
          </cell>
        </row>
        <row r="232">
          <cell r="B232" t="str">
            <v>Fumet de poisson et crustacés</v>
          </cell>
        </row>
        <row r="233">
          <cell r="B233" t="str">
            <v>Galantine de volaille</v>
          </cell>
        </row>
        <row r="234">
          <cell r="B234" t="str">
            <v>Galet de brocolis</v>
          </cell>
        </row>
        <row r="235">
          <cell r="B235" t="str">
            <v>Galet de carottes</v>
          </cell>
        </row>
        <row r="236">
          <cell r="B236" t="str">
            <v>Galet de céleri</v>
          </cell>
        </row>
        <row r="237">
          <cell r="B237" t="str">
            <v>Galet de potiron</v>
          </cell>
        </row>
        <row r="238">
          <cell r="B238" t="str">
            <v>Galette de rois</v>
          </cell>
        </row>
        <row r="239">
          <cell r="B239" t="str">
            <v xml:space="preserve">Galette Saint Michel </v>
          </cell>
        </row>
        <row r="240">
          <cell r="B240" t="str">
            <v>Gâteau basque</v>
          </cell>
        </row>
        <row r="241">
          <cell r="B241" t="str">
            <v>Gâteau breton</v>
          </cell>
        </row>
        <row r="242">
          <cell r="B242" t="str">
            <v>Gâteau de riz nappé de caramel 100g</v>
          </cell>
        </row>
        <row r="243">
          <cell r="B243" t="str">
            <v>Gâteau de Savoie</v>
          </cell>
        </row>
        <row r="244">
          <cell r="B244" t="str">
            <v>Gâteau Pascal</v>
          </cell>
        </row>
        <row r="245">
          <cell r="B245" t="str">
            <v>Gaufre de Liège</v>
          </cell>
        </row>
        <row r="246">
          <cell r="B246" t="str">
            <v>Gaufre de Liège chocolat</v>
          </cell>
        </row>
        <row r="247">
          <cell r="B247" t="str">
            <v>Gélifié caramel 100g</v>
          </cell>
        </row>
        <row r="248">
          <cell r="B248" t="str">
            <v>Gélifié chocolat 90g</v>
          </cell>
        </row>
        <row r="249">
          <cell r="B249" t="str">
            <v>Gélifié vanille 90g</v>
          </cell>
        </row>
        <row r="250">
          <cell r="B250" t="str">
            <v>Gésiers de volaille</v>
          </cell>
        </row>
        <row r="251">
          <cell r="B251" t="str">
            <v>Gouda 17g</v>
          </cell>
        </row>
        <row r="252">
          <cell r="B252" t="str">
            <v>Goulasch de bœuf</v>
          </cell>
        </row>
        <row r="253">
          <cell r="B253" t="str">
            <v>Grillé aux cerises</v>
          </cell>
        </row>
        <row r="254">
          <cell r="B254" t="str">
            <v>Gros sel</v>
          </cell>
        </row>
        <row r="255">
          <cell r="B255" t="str">
            <v>Harengs fumés à l'huile</v>
          </cell>
        </row>
        <row r="256">
          <cell r="B256" t="str">
            <v>Haricot beurre surgelé</v>
          </cell>
        </row>
        <row r="257">
          <cell r="B257" t="str">
            <v>Haricot vert très fin cru</v>
          </cell>
        </row>
        <row r="258">
          <cell r="B258" t="str">
            <v>Haricot vert très fin cuit</v>
          </cell>
        </row>
        <row r="259">
          <cell r="B259" t="str">
            <v>Haricots blancs à la tomate</v>
          </cell>
        </row>
        <row r="260">
          <cell r="B260" t="str">
            <v>Haricots blancs crus secs</v>
          </cell>
        </row>
        <row r="261">
          <cell r="B261" t="str">
            <v>Haricots blancs cuits</v>
          </cell>
        </row>
        <row r="262">
          <cell r="B262" t="str">
            <v>Haricots lingots</v>
          </cell>
        </row>
        <row r="263">
          <cell r="B263" t="str">
            <v>Haricots rouges</v>
          </cell>
        </row>
        <row r="264">
          <cell r="B264" t="str">
            <v>Haut de cuisse de poulet</v>
          </cell>
        </row>
        <row r="265">
          <cell r="B265" t="str">
            <v>Herbes de Provence</v>
          </cell>
        </row>
        <row r="266">
          <cell r="B266" t="str">
            <v>Huile d'arachide</v>
          </cell>
        </row>
        <row r="267">
          <cell r="B267" t="str">
            <v>Huile de colza</v>
          </cell>
        </row>
        <row r="268">
          <cell r="B268" t="str">
            <v>Huile d'olive</v>
          </cell>
        </row>
        <row r="269">
          <cell r="B269" t="str">
            <v>Jambon en lamelles</v>
          </cell>
        </row>
        <row r="270">
          <cell r="B270" t="str">
            <v>Jambon grill cuit</v>
          </cell>
        </row>
        <row r="271">
          <cell r="B271" t="str">
            <v>Jambon supérieur cuit</v>
          </cell>
        </row>
        <row r="272">
          <cell r="B272" t="str">
            <v>Jambonneau</v>
          </cell>
        </row>
        <row r="273">
          <cell r="B273" t="str">
            <v>Jardinière de légumes</v>
          </cell>
        </row>
        <row r="274">
          <cell r="B274" t="str">
            <v>Julienne de légumes</v>
          </cell>
        </row>
        <row r="275">
          <cell r="B275" t="str">
            <v>Julienne de légumes aux brocolis</v>
          </cell>
        </row>
        <row r="276">
          <cell r="B276" t="str">
            <v>Julienne de légumes aux choux fleurs</v>
          </cell>
        </row>
        <row r="277">
          <cell r="B277" t="str">
            <v>Jumeau de bœuf</v>
          </cell>
        </row>
        <row r="278">
          <cell r="B278" t="str">
            <v>Jus de citron (pulco)</v>
          </cell>
        </row>
        <row r="279">
          <cell r="B279" t="str">
            <v>Jus de cornichons</v>
          </cell>
        </row>
        <row r="280">
          <cell r="B280" t="str">
            <v>Jus de cuisson</v>
          </cell>
        </row>
        <row r="281">
          <cell r="B281" t="str">
            <v>Ketchup (dosette de 4g)</v>
          </cell>
        </row>
        <row r="282">
          <cell r="B282" t="str">
            <v>Kiwi</v>
          </cell>
        </row>
        <row r="283">
          <cell r="B283" t="str">
            <v>Kouign amann</v>
          </cell>
        </row>
        <row r="284">
          <cell r="B284" t="str">
            <v>Lait 1/2 écrémé</v>
          </cell>
        </row>
        <row r="285">
          <cell r="B285" t="str">
            <v>Langue de porc cuite saumurée</v>
          </cell>
        </row>
        <row r="286">
          <cell r="B286" t="str">
            <v>Lapin viande cuite(rôti aux pruneaux)</v>
          </cell>
        </row>
        <row r="287">
          <cell r="B287" t="str">
            <v>Lard cuit</v>
          </cell>
        </row>
        <row r="288">
          <cell r="B288" t="str">
            <v>Lardons fumés crus</v>
          </cell>
        </row>
        <row r="289">
          <cell r="B289" t="str">
            <v>Lasagnes au saumon</v>
          </cell>
        </row>
        <row r="290">
          <cell r="B290" t="str">
            <v>Lasagnes bolognaises</v>
          </cell>
        </row>
        <row r="291">
          <cell r="B291" t="str">
            <v>Laurier</v>
          </cell>
        </row>
        <row r="292">
          <cell r="B292" t="str">
            <v>Le Carré Président16,6g</v>
          </cell>
        </row>
        <row r="293">
          <cell r="B293" t="str">
            <v>Légumes pour couscous</v>
          </cell>
        </row>
        <row r="294">
          <cell r="B294" t="str">
            <v>Légumes pour pot au feu</v>
          </cell>
        </row>
        <row r="295">
          <cell r="B295" t="str">
            <v>Légumes pour potage surgelés</v>
          </cell>
        </row>
        <row r="296">
          <cell r="B296" t="str">
            <v>Lentilles appertisées</v>
          </cell>
        </row>
        <row r="297">
          <cell r="B297" t="str">
            <v>Lentilles sèches</v>
          </cell>
        </row>
        <row r="298">
          <cell r="B298" t="str">
            <v>Liégeois vanille</v>
          </cell>
        </row>
        <row r="299">
          <cell r="B299" t="str">
            <v>Lieu noir</v>
          </cell>
        </row>
        <row r="300">
          <cell r="B300" t="str">
            <v>Litchis appertisés</v>
          </cell>
        </row>
        <row r="301">
          <cell r="B301" t="str">
            <v>Maccaronis crus</v>
          </cell>
        </row>
        <row r="302">
          <cell r="B302" t="str">
            <v>Macédoine de légumes cuite appertisée</v>
          </cell>
        </row>
        <row r="303">
          <cell r="B303" t="str">
            <v>Macédoine de légumes surgelée</v>
          </cell>
        </row>
        <row r="304">
          <cell r="B304" t="str">
            <v>Mâche</v>
          </cell>
        </row>
        <row r="305">
          <cell r="B305" t="str">
            <v>Maestro café 100g</v>
          </cell>
        </row>
        <row r="306">
          <cell r="B306" t="str">
            <v>Maestro chocolat 100g</v>
          </cell>
        </row>
        <row r="307">
          <cell r="B307" t="str">
            <v>Maestro vanille 100g</v>
          </cell>
        </row>
        <row r="308">
          <cell r="B308" t="str">
            <v>Maïs appertisé</v>
          </cell>
        </row>
        <row r="309">
          <cell r="B309" t="str">
            <v>Manchons de canard cuits sous vide</v>
          </cell>
        </row>
        <row r="310">
          <cell r="B310" t="str">
            <v>Maquereau à la moutarde</v>
          </cell>
        </row>
        <row r="311">
          <cell r="B311" t="str">
            <v>Maquereau à la tomate</v>
          </cell>
        </row>
        <row r="312">
          <cell r="B312" t="str">
            <v>Maquereau au vin blanc</v>
          </cell>
        </row>
        <row r="313">
          <cell r="B313" t="str">
            <v>Mayonnaise</v>
          </cell>
        </row>
        <row r="314">
          <cell r="B314" t="str">
            <v>Mayonnaise tomatée</v>
          </cell>
        </row>
        <row r="315">
          <cell r="B315" t="str">
            <v>Melon entier</v>
          </cell>
        </row>
        <row r="316">
          <cell r="B316" t="str">
            <v>Menthe surgelée</v>
          </cell>
        </row>
        <row r="317">
          <cell r="B317" t="str">
            <v>Merguez</v>
          </cell>
        </row>
        <row r="318">
          <cell r="B318" t="str">
            <v>Mignonnette de bœuf cuit</v>
          </cell>
        </row>
        <row r="319">
          <cell r="B319" t="str">
            <v>Montcadi croute noire</v>
          </cell>
        </row>
        <row r="320">
          <cell r="B320" t="str">
            <v>Mortadelle</v>
          </cell>
        </row>
        <row r="321">
          <cell r="B321" t="str">
            <v>Moules décortiquées</v>
          </cell>
        </row>
        <row r="322">
          <cell r="B322" t="str">
            <v>Moules entières</v>
          </cell>
        </row>
        <row r="323">
          <cell r="B323" t="str">
            <v>Mousse au café</v>
          </cell>
        </row>
        <row r="324">
          <cell r="B324" t="str">
            <v>Mousse au chocolat au lait 60g ou 12cl</v>
          </cell>
        </row>
        <row r="325">
          <cell r="B325" t="str">
            <v>Mousse au chocolat noir 60g ou 12cl</v>
          </cell>
        </row>
        <row r="326">
          <cell r="B326" t="str">
            <v>Mousse au citron</v>
          </cell>
        </row>
        <row r="327">
          <cell r="B327" t="str">
            <v>Moutarde à l'ancienne</v>
          </cell>
        </row>
        <row r="328">
          <cell r="B328" t="str">
            <v>Moutarde de Dijon</v>
          </cell>
        </row>
        <row r="329">
          <cell r="B329" t="str">
            <v xml:space="preserve">Moutarde dosette 4g </v>
          </cell>
        </row>
        <row r="330">
          <cell r="B330" t="str">
            <v>Mozzarella</v>
          </cell>
        </row>
        <row r="331">
          <cell r="B331" t="str">
            <v>Muscade</v>
          </cell>
        </row>
        <row r="332">
          <cell r="B332" t="str">
            <v>Museau cubes</v>
          </cell>
        </row>
        <row r="333">
          <cell r="B333" t="str">
            <v>Museau vinaigrette</v>
          </cell>
        </row>
        <row r="334">
          <cell r="B334" t="str">
            <v>Navarin d'agneau</v>
          </cell>
        </row>
        <row r="335">
          <cell r="B335" t="str">
            <v>Navet cube</v>
          </cell>
        </row>
        <row r="336">
          <cell r="B336" t="str">
            <v>Nouilles plates crues</v>
          </cell>
        </row>
        <row r="337">
          <cell r="B337" t="str">
            <v>Nuggets de volaille</v>
          </cell>
        </row>
        <row r="338">
          <cell r="B338" t="str">
            <v>Œuf dur</v>
          </cell>
        </row>
        <row r="339">
          <cell r="B339" t="str">
            <v>Œuf haché</v>
          </cell>
        </row>
        <row r="340">
          <cell r="B340" t="str">
            <v>Œufs au lait</v>
          </cell>
        </row>
        <row r="341">
          <cell r="B341" t="str">
            <v>Oignons cubes surgelés</v>
          </cell>
        </row>
        <row r="342">
          <cell r="B342" t="str">
            <v>Oignons émincés surgelés</v>
          </cell>
        </row>
        <row r="343">
          <cell r="B343" t="str">
            <v>Olives noires dénoyautées</v>
          </cell>
        </row>
        <row r="344">
          <cell r="B344" t="str">
            <v>Olives vertes dénoyautées</v>
          </cell>
        </row>
        <row r="345">
          <cell r="B345" t="str">
            <v>Omelette au fromage</v>
          </cell>
        </row>
        <row r="346">
          <cell r="B346" t="str">
            <v>Omelette au fromage 135g</v>
          </cell>
        </row>
        <row r="347">
          <cell r="B347" t="str">
            <v>Omelette au fromage 90g</v>
          </cell>
        </row>
        <row r="348">
          <cell r="B348" t="str">
            <v>Omelette aux champignons</v>
          </cell>
        </row>
        <row r="349">
          <cell r="B349" t="str">
            <v>Omelette cube</v>
          </cell>
        </row>
        <row r="350">
          <cell r="B350" t="str">
            <v>Omelette nature</v>
          </cell>
        </row>
        <row r="351">
          <cell r="B351" t="str">
            <v>Omelette surgelée 135g</v>
          </cell>
        </row>
        <row r="352">
          <cell r="B352" t="str">
            <v>Omelette surgelée 90g</v>
          </cell>
        </row>
        <row r="353">
          <cell r="B353" t="str">
            <v>Orange</v>
          </cell>
        </row>
        <row r="354">
          <cell r="B354" t="str">
            <v>Oseille</v>
          </cell>
        </row>
        <row r="355">
          <cell r="B355" t="str">
            <v>Paleron de bœuf</v>
          </cell>
        </row>
        <row r="356">
          <cell r="B356" t="str">
            <v>Palette de porc à la diable cuite surgelée</v>
          </cell>
        </row>
        <row r="357">
          <cell r="B357" t="str">
            <v>Pamplemousse</v>
          </cell>
        </row>
        <row r="358">
          <cell r="B358" t="str">
            <v>Paprika</v>
          </cell>
        </row>
        <row r="359">
          <cell r="B359" t="str">
            <v>Paris Brest</v>
          </cell>
        </row>
        <row r="360">
          <cell r="B360" t="str">
            <v>Pastèque</v>
          </cell>
        </row>
        <row r="361">
          <cell r="B361" t="str">
            <v>Pâté de campagne</v>
          </cell>
        </row>
        <row r="362">
          <cell r="B362" t="str">
            <v>Pâté de foie</v>
          </cell>
        </row>
        <row r="363">
          <cell r="B363" t="str">
            <v>Pâté de lapin</v>
          </cell>
        </row>
        <row r="364">
          <cell r="B364" t="str">
            <v>Pâté forestier</v>
          </cell>
        </row>
        <row r="365">
          <cell r="B365" t="str">
            <v>Pâtes tricolores</v>
          </cell>
        </row>
        <row r="366">
          <cell r="B366" t="str">
            <v>Paupiette de veau 100g cru</v>
          </cell>
        </row>
        <row r="367">
          <cell r="B367" t="str">
            <v>Paupiette de veau 140g cru</v>
          </cell>
        </row>
        <row r="368">
          <cell r="B368" t="str">
            <v>Pêche</v>
          </cell>
        </row>
        <row r="369">
          <cell r="B369" t="str">
            <v>Pêche au sirop</v>
          </cell>
        </row>
        <row r="370">
          <cell r="B370" t="str">
            <v>Penne cru</v>
          </cell>
        </row>
        <row r="371">
          <cell r="B371" t="str">
            <v>Persil haché</v>
          </cell>
        </row>
        <row r="372">
          <cell r="B372" t="str">
            <v>Petit moulé 16,6g</v>
          </cell>
        </row>
        <row r="373">
          <cell r="B373" t="str">
            <v>Petits pois appertisés</v>
          </cell>
        </row>
        <row r="374">
          <cell r="B374" t="str">
            <v>Petits pois carottes appertisés</v>
          </cell>
        </row>
        <row r="375">
          <cell r="B375" t="str">
            <v>Petits pois surgelés</v>
          </cell>
        </row>
        <row r="376">
          <cell r="B376" t="str">
            <v>Petits suisses aux fruits 20% 60g</v>
          </cell>
        </row>
        <row r="377">
          <cell r="B377" t="str">
            <v>Petits suisses sucrés 40% 30g</v>
          </cell>
        </row>
        <row r="378">
          <cell r="B378" t="str">
            <v>Petits suisses sucrés 40% 60g</v>
          </cell>
        </row>
        <row r="379">
          <cell r="B379" t="str">
            <v>Pintadeau 1kg classe A</v>
          </cell>
        </row>
        <row r="380">
          <cell r="B380" t="str">
            <v>Pizza Royale surgelée en bande de 560 g.</v>
          </cell>
        </row>
        <row r="381">
          <cell r="B381" t="str">
            <v>Poêlée de légumes</v>
          </cell>
        </row>
        <row r="382">
          <cell r="B382" t="str">
            <v>Poire</v>
          </cell>
        </row>
        <row r="383">
          <cell r="B383" t="str">
            <v>Poire au sirop</v>
          </cell>
        </row>
        <row r="384">
          <cell r="B384" t="str">
            <v>Poire belle Hélène</v>
          </cell>
        </row>
        <row r="385">
          <cell r="B385" t="str">
            <v>Poireau cuit</v>
          </cell>
        </row>
        <row r="386">
          <cell r="B386" t="str">
            <v>Poires au sirop</v>
          </cell>
        </row>
        <row r="387">
          <cell r="B387" t="str">
            <v>Poisson pané frit(poissonnette) en 100g</v>
          </cell>
        </row>
        <row r="388">
          <cell r="B388" t="str">
            <v>Poisson pané frit(poissonnette) en 80g</v>
          </cell>
        </row>
        <row r="389">
          <cell r="B389" t="str">
            <v>Poitrine de veau farcie</v>
          </cell>
        </row>
        <row r="390">
          <cell r="B390" t="str">
            <v>Poitrine demi-sel</v>
          </cell>
        </row>
        <row r="391">
          <cell r="B391" t="str">
            <v>Poivre</v>
          </cell>
        </row>
        <row r="392">
          <cell r="B392" t="str">
            <v>Poivron jaune, vert rouge cuit</v>
          </cell>
        </row>
        <row r="393">
          <cell r="B393" t="str">
            <v>Poivron rouge cru</v>
          </cell>
        </row>
        <row r="394">
          <cell r="B394" t="str">
            <v>Poivron rouge en lanières surgelé</v>
          </cell>
        </row>
        <row r="395">
          <cell r="B395" t="str">
            <v>Poivron vert cru</v>
          </cell>
        </row>
        <row r="396">
          <cell r="B396" t="str">
            <v>Poivron vert en lanières surgelé</v>
          </cell>
        </row>
        <row r="397">
          <cell r="B397" t="str">
            <v>Poivrons trois mélanges surgelés</v>
          </cell>
        </row>
        <row r="398">
          <cell r="B398" t="str">
            <v>Pommes cubes sous vide</v>
          </cell>
        </row>
        <row r="399">
          <cell r="B399" t="str">
            <v>Pommes de terre cube 10/10</v>
          </cell>
        </row>
        <row r="400">
          <cell r="B400" t="str">
            <v>Pommes de terre cube 15/15</v>
          </cell>
        </row>
        <row r="401">
          <cell r="B401" t="str">
            <v>Pommes de terre cuites à l'eau</v>
          </cell>
        </row>
        <row r="402">
          <cell r="B402" t="str">
            <v>Pommes de terre farcies</v>
          </cell>
        </row>
        <row r="403">
          <cell r="B403" t="str">
            <v>Pommes de terre lamelles</v>
          </cell>
        </row>
        <row r="404">
          <cell r="B404" t="str">
            <v>Pommes de terre rissolées surgelées</v>
          </cell>
        </row>
        <row r="405">
          <cell r="B405" t="str">
            <v>Pommes fruits crues</v>
          </cell>
        </row>
        <row r="406">
          <cell r="B406" t="str">
            <v>Pommes fruits cubes crues</v>
          </cell>
        </row>
        <row r="407">
          <cell r="B407" t="str">
            <v>Pommes noisettes surgelées</v>
          </cell>
        </row>
        <row r="408">
          <cell r="B408" t="str">
            <v>Pommes paillasson</v>
          </cell>
        </row>
        <row r="409">
          <cell r="B409" t="str">
            <v xml:space="preserve">Poulet entier cru surgelé </v>
          </cell>
        </row>
        <row r="410">
          <cell r="B410" t="str">
            <v>Poulet pac</v>
          </cell>
        </row>
        <row r="411">
          <cell r="B411" t="str">
            <v>Préparation pour entremets café</v>
          </cell>
        </row>
        <row r="412">
          <cell r="B412" t="str">
            <v>Préparation pour entremets caramel</v>
          </cell>
        </row>
        <row r="413">
          <cell r="B413" t="str">
            <v>Préparation pour entremets chocolat</v>
          </cell>
        </row>
        <row r="414">
          <cell r="B414" t="str">
            <v>Préparation pour entremets praliné</v>
          </cell>
        </row>
        <row r="415">
          <cell r="B415" t="str">
            <v>Préparation pour entremets vanille</v>
          </cell>
        </row>
        <row r="416">
          <cell r="B416" t="str">
            <v>Président calcium</v>
          </cell>
        </row>
        <row r="417">
          <cell r="B417" t="str">
            <v xml:space="preserve">Printanière de légumes </v>
          </cell>
        </row>
        <row r="418">
          <cell r="B418" t="str">
            <v>Pruneaux</v>
          </cell>
        </row>
        <row r="419">
          <cell r="B419" t="str">
            <v>Pruneaux au sirop</v>
          </cell>
        </row>
        <row r="420">
          <cell r="B420" t="str">
            <v>Pruneaux au sirop coupelle</v>
          </cell>
        </row>
        <row r="421">
          <cell r="B421" t="str">
            <v>Pulco orange</v>
          </cell>
        </row>
        <row r="422">
          <cell r="B422" t="str">
            <v>Purée de pommes de terre déshydratée</v>
          </cell>
        </row>
        <row r="423">
          <cell r="B423" t="str">
            <v>Quenelles de brochet</v>
          </cell>
        </row>
        <row r="424">
          <cell r="B424" t="str">
            <v>Quenelles de volaille</v>
          </cell>
        </row>
        <row r="425">
          <cell r="B425" t="str">
            <v>Quetches au sirop</v>
          </cell>
        </row>
        <row r="426">
          <cell r="B426" t="str">
            <v>Quiche lorraine en bande</v>
          </cell>
        </row>
        <row r="427">
          <cell r="B427" t="str">
            <v>Radis cru</v>
          </cell>
        </row>
        <row r="428">
          <cell r="B428" t="str">
            <v>Raisin blanc</v>
          </cell>
        </row>
        <row r="429">
          <cell r="B429" t="str">
            <v>Raisin noir</v>
          </cell>
        </row>
        <row r="430">
          <cell r="B430" t="str">
            <v>Raisins secs</v>
          </cell>
        </row>
        <row r="431">
          <cell r="B431" t="str">
            <v>Ratatouille appertisée</v>
          </cell>
        </row>
        <row r="432">
          <cell r="B432" t="str">
            <v>Raviolis pur bœuf</v>
          </cell>
        </row>
        <row r="433">
          <cell r="B433" t="str">
            <v>Rillettes</v>
          </cell>
        </row>
        <row r="434">
          <cell r="B434" t="str">
            <v>Riz au lait nature 100g</v>
          </cell>
        </row>
        <row r="435">
          <cell r="B435" t="str">
            <v>Riz cru bio</v>
          </cell>
        </row>
        <row r="436">
          <cell r="B436" t="str">
            <v>Riz cru long Indica</v>
          </cell>
        </row>
        <row r="437">
          <cell r="B437" t="str">
            <v>Riz d'or</v>
          </cell>
        </row>
        <row r="438">
          <cell r="B438" t="str">
            <v>Riz pilaf</v>
          </cell>
        </row>
        <row r="439">
          <cell r="B439" t="str">
            <v>Rognons de bœuf</v>
          </cell>
        </row>
        <row r="440">
          <cell r="B440" t="str">
            <v>Rondelé nature 16,6g</v>
          </cell>
        </row>
        <row r="441">
          <cell r="B441" t="str">
            <v>Rôti de bœuf cuit</v>
          </cell>
        </row>
        <row r="442">
          <cell r="B442" t="str">
            <v>Rôti de filet de dinde cuit</v>
          </cell>
        </row>
        <row r="443">
          <cell r="B443" t="str">
            <v>Rôti de lapin farci aux pruneaux</v>
          </cell>
        </row>
        <row r="444">
          <cell r="B444" t="str">
            <v>Rôti de porc cuit</v>
          </cell>
        </row>
        <row r="445">
          <cell r="B445" t="str">
            <v>Rôti de porc cuit braisé</v>
          </cell>
        </row>
        <row r="446">
          <cell r="B446" t="str">
            <v>Rôti de veau cuit</v>
          </cell>
        </row>
        <row r="447">
          <cell r="B447" t="str">
            <v>Rôti gigot d'agneau cuit sous vide</v>
          </cell>
        </row>
        <row r="448">
          <cell r="B448" t="str">
            <v>Roulé</v>
          </cell>
        </row>
        <row r="449">
          <cell r="B449" t="str">
            <v>Roulé chocolat noisettes</v>
          </cell>
        </row>
        <row r="450">
          <cell r="B450" t="str">
            <v>Roux</v>
          </cell>
        </row>
        <row r="451">
          <cell r="B451" t="str">
            <v>Salade composée en sachet</v>
          </cell>
        </row>
        <row r="452">
          <cell r="B452" t="str">
            <v>Salade verte</v>
          </cell>
        </row>
        <row r="453">
          <cell r="B453" t="str">
            <v>Salambo</v>
          </cell>
        </row>
        <row r="454">
          <cell r="B454" t="str">
            <v>Salami</v>
          </cell>
        </row>
        <row r="455">
          <cell r="B455" t="str">
            <v>Salsifi cuit appertisé</v>
          </cell>
        </row>
        <row r="456">
          <cell r="B456" t="str">
            <v>Samos</v>
          </cell>
        </row>
        <row r="457">
          <cell r="B457" t="str">
            <v>Sardines à la tomate</v>
          </cell>
        </row>
        <row r="458">
          <cell r="B458" t="str">
            <v>Sardines à l'huile</v>
          </cell>
        </row>
        <row r="459">
          <cell r="B459" t="str">
            <v>Sardines sauce tomate</v>
          </cell>
        </row>
        <row r="460">
          <cell r="B460" t="str">
            <v>Sauce au beurre blanc</v>
          </cell>
        </row>
        <row r="461">
          <cell r="B461" t="str">
            <v>Sauce au vin blanc</v>
          </cell>
        </row>
        <row r="462">
          <cell r="B462" t="str">
            <v>Sauce béchamel</v>
          </cell>
        </row>
        <row r="463">
          <cell r="B463" t="str">
            <v>Sauce chocolat</v>
          </cell>
        </row>
        <row r="464">
          <cell r="B464" t="str">
            <v>Sauce cocktail</v>
          </cell>
        </row>
        <row r="465">
          <cell r="B465" t="str">
            <v>Sauce couscous</v>
          </cell>
        </row>
        <row r="466">
          <cell r="B466" t="str">
            <v>Sauce soja</v>
          </cell>
        </row>
        <row r="467">
          <cell r="B467" t="str">
            <v>Sauce tomate</v>
          </cell>
        </row>
        <row r="468">
          <cell r="B468" t="str">
            <v>Saucisse de Francfort</v>
          </cell>
        </row>
        <row r="469">
          <cell r="B469" t="str">
            <v>Saucisse de Montbéliard</v>
          </cell>
        </row>
        <row r="470">
          <cell r="B470" t="str">
            <v>Saucisse de Strasbourg</v>
          </cell>
        </row>
        <row r="471">
          <cell r="B471" t="str">
            <v>Saucisse de Toulouse</v>
          </cell>
        </row>
        <row r="472">
          <cell r="B472" t="str">
            <v>Saucisse knack</v>
          </cell>
        </row>
        <row r="473">
          <cell r="B473" t="str">
            <v>Saucisson à l'ail</v>
          </cell>
        </row>
        <row r="474">
          <cell r="B474" t="str">
            <v>Saucisson à l'ail en lanières</v>
          </cell>
        </row>
        <row r="475">
          <cell r="B475" t="str">
            <v>Saucisson sec</v>
          </cell>
        </row>
        <row r="476">
          <cell r="B476" t="str">
            <v>Saumon cru filet</v>
          </cell>
        </row>
        <row r="477">
          <cell r="B477" t="str">
            <v>Saumon fumé (miettes)</v>
          </cell>
        </row>
        <row r="478">
          <cell r="B478" t="str">
            <v>Sauté de dinde cru</v>
          </cell>
        </row>
        <row r="479">
          <cell r="B479" t="str">
            <v>Sauté de porc cru</v>
          </cell>
        </row>
        <row r="480">
          <cell r="B480" t="str">
            <v>Sauté de poulet cru</v>
          </cell>
        </row>
        <row r="481">
          <cell r="B481" t="str">
            <v>Sauté de veau cru</v>
          </cell>
        </row>
        <row r="482">
          <cell r="B482" t="str">
            <v>Secret de mousse au chocolat au lait</v>
          </cell>
        </row>
        <row r="483">
          <cell r="B483" t="str">
            <v>Secret de mousse au chocolat noir</v>
          </cell>
        </row>
        <row r="484">
          <cell r="B484" t="str">
            <v>Secret de mousse vanille</v>
          </cell>
        </row>
        <row r="485">
          <cell r="B485" t="str">
            <v>Segment de mandarine</v>
          </cell>
        </row>
        <row r="486">
          <cell r="B486" t="str">
            <v>Segment de pamplemousse</v>
          </cell>
        </row>
        <row r="487">
          <cell r="B487" t="str">
            <v>Sel</v>
          </cell>
        </row>
        <row r="488">
          <cell r="B488" t="str">
            <v>Semoule au lait nature 100g</v>
          </cell>
        </row>
        <row r="489">
          <cell r="B489" t="str">
            <v>Semoule au lait saveur vanille</v>
          </cell>
        </row>
        <row r="490">
          <cell r="B490" t="str">
            <v>Semoule de Couscous cru</v>
          </cell>
        </row>
        <row r="491">
          <cell r="B491" t="str">
            <v>Soja (pousse de)</v>
          </cell>
        </row>
        <row r="492">
          <cell r="B492" t="str">
            <v>Spaghettis crues</v>
          </cell>
        </row>
        <row r="493">
          <cell r="B493" t="str">
            <v>Six de Savoie 20g</v>
          </cell>
        </row>
        <row r="494">
          <cell r="B494" t="str">
            <v>St Bricet 25g</v>
          </cell>
        </row>
        <row r="495">
          <cell r="B495" t="str">
            <v>St Paulin 20g</v>
          </cell>
        </row>
        <row r="496">
          <cell r="B496" t="str">
            <v>Steack haché pur bœuf 15% cru surgelé</v>
          </cell>
        </row>
        <row r="497">
          <cell r="B497" t="str">
            <v>Surimi surgelé</v>
          </cell>
        </row>
        <row r="498">
          <cell r="B498" t="str">
            <v>Tagliatelles crues</v>
          </cell>
        </row>
        <row r="499">
          <cell r="B499" t="str">
            <v>Tarte à la noix de coco</v>
          </cell>
        </row>
        <row r="500">
          <cell r="B500" t="str">
            <v>Tarte à la rhubarbe</v>
          </cell>
        </row>
        <row r="501">
          <cell r="B501" t="str">
            <v>Tarte à l'oignon surgelée</v>
          </cell>
        </row>
        <row r="502">
          <cell r="B502" t="str">
            <v>Tarte abricots</v>
          </cell>
        </row>
        <row r="503">
          <cell r="B503" t="str">
            <v>Tarte au citron</v>
          </cell>
        </row>
        <row r="504">
          <cell r="B504" t="str">
            <v>Tarte au saumon surgelée</v>
          </cell>
        </row>
        <row r="505">
          <cell r="B505" t="str">
            <v>Tarte aux poireaux surgelée</v>
          </cell>
        </row>
        <row r="506">
          <cell r="B506" t="str">
            <v>Tarte aux poires</v>
          </cell>
        </row>
        <row r="507">
          <cell r="B507" t="str">
            <v>Tarte aux pommes 75g</v>
          </cell>
        </row>
        <row r="508">
          <cell r="B508" t="str">
            <v>Tarte chèvre,tomate,basilic</v>
          </cell>
        </row>
        <row r="509">
          <cell r="B509" t="str">
            <v>Tarte chocolat</v>
          </cell>
        </row>
        <row r="510">
          <cell r="B510" t="str">
            <v>Tarte duo de poissons aux petits légumes</v>
          </cell>
        </row>
        <row r="511">
          <cell r="B511" t="str">
            <v>Tarte Normande 75g</v>
          </cell>
        </row>
        <row r="512">
          <cell r="B512" t="str">
            <v>Tarte oignons,poireaux</v>
          </cell>
        </row>
        <row r="513">
          <cell r="B513" t="str">
            <v>Tarte paysanne surgelée</v>
          </cell>
        </row>
        <row r="514">
          <cell r="B514" t="str">
            <v>Tarte provençale surgelée</v>
          </cell>
        </row>
        <row r="515">
          <cell r="B515" t="str">
            <v>Tartelette ananas</v>
          </cell>
        </row>
        <row r="516">
          <cell r="B516" t="str">
            <v>Tartelette aux fruits</v>
          </cell>
        </row>
        <row r="517">
          <cell r="B517" t="str">
            <v>Terrine de légumes</v>
          </cell>
        </row>
        <row r="518">
          <cell r="B518" t="str">
            <v>Terrine de poisson</v>
          </cell>
        </row>
        <row r="519">
          <cell r="B519" t="str">
            <v>Thon au naturel appertisé</v>
          </cell>
        </row>
        <row r="520">
          <cell r="B520" t="str">
            <v>Thon en cubes</v>
          </cell>
        </row>
        <row r="521">
          <cell r="B521" t="str">
            <v>Thym</v>
          </cell>
        </row>
        <row r="522">
          <cell r="B522" t="str">
            <v>Tomate fraîche crue</v>
          </cell>
        </row>
        <row r="523">
          <cell r="B523" t="str">
            <v>Tomates cubes surgelées</v>
          </cell>
        </row>
        <row r="524">
          <cell r="B524" t="str">
            <v>Tomates farcies 170g</v>
          </cell>
        </row>
        <row r="525">
          <cell r="B525" t="str">
            <v>Tomates fraîches en rondelles</v>
          </cell>
        </row>
        <row r="526">
          <cell r="B526" t="str">
            <v>Tome noire 20g</v>
          </cell>
        </row>
        <row r="527">
          <cell r="B527" t="str">
            <v>Torsades crues</v>
          </cell>
        </row>
        <row r="528">
          <cell r="B528" t="str">
            <v>Tournedos de volaille</v>
          </cell>
        </row>
        <row r="529">
          <cell r="B529" t="str">
            <v>Tranche de citron</v>
          </cell>
        </row>
        <row r="530">
          <cell r="B530" t="str">
            <v>Tripes à la mode de Caen</v>
          </cell>
        </row>
        <row r="531">
          <cell r="B531" t="str">
            <v>Tropézienne</v>
          </cell>
        </row>
        <row r="532">
          <cell r="B532" t="str">
            <v>Vache Picon 16,6g</v>
          </cell>
        </row>
        <row r="533">
          <cell r="B533" t="str">
            <v>Vache qui rit 16,6g</v>
          </cell>
        </row>
        <row r="534">
          <cell r="B534" t="str">
            <v>Velouté</v>
          </cell>
        </row>
        <row r="535">
          <cell r="B535" t="str">
            <v>Viande de bœuf hachée crue</v>
          </cell>
        </row>
        <row r="536">
          <cell r="B536" t="str">
            <v>Vin blanc</v>
          </cell>
        </row>
        <row r="537">
          <cell r="B537" t="str">
            <v>Vin rouge</v>
          </cell>
        </row>
        <row r="538">
          <cell r="B538" t="str">
            <v>Vinaigre</v>
          </cell>
        </row>
        <row r="539">
          <cell r="B539" t="str">
            <v>Vinaigrette</v>
          </cell>
        </row>
        <row r="540">
          <cell r="B540" t="str">
            <v>Yaourt à la grecque framboise</v>
          </cell>
        </row>
        <row r="541">
          <cell r="B541" t="str">
            <v>Yaourt à la grecque nature</v>
          </cell>
        </row>
        <row r="542">
          <cell r="B542" t="str">
            <v>Yaourt à la grecque vanille</v>
          </cell>
        </row>
        <row r="543">
          <cell r="B543" t="str">
            <v>Yaourt à la pulpe de fruits 125g</v>
          </cell>
        </row>
        <row r="544">
          <cell r="B544" t="str">
            <v>Yaourt aromatisé 125g</v>
          </cell>
        </row>
        <row r="545">
          <cell r="B545" t="str">
            <v>Yaourt aux fruits pâtissiers</v>
          </cell>
        </row>
        <row r="546">
          <cell r="B546" t="str">
            <v>Yaourt BA citron</v>
          </cell>
        </row>
        <row r="547">
          <cell r="B547" t="str">
            <v>Yaourt BA nature</v>
          </cell>
        </row>
        <row r="548">
          <cell r="B548" t="str">
            <v>Yaourt BA vanille</v>
          </cell>
        </row>
        <row r="549">
          <cell r="B549" t="str">
            <v>Yaourt gourmand 150g ananas passion</v>
          </cell>
        </row>
        <row r="550">
          <cell r="B550" t="str">
            <v>Yaourt gourmand 150g café</v>
          </cell>
        </row>
        <row r="551">
          <cell r="B551" t="str">
            <v>Yaourt gourmand 150g caramel et beurre salé</v>
          </cell>
        </row>
        <row r="552">
          <cell r="B552" t="str">
            <v>Yaourt gourmand 150g cerises griottes</v>
          </cell>
        </row>
        <row r="553">
          <cell r="B553" t="str">
            <v>Yaourt gourmand 150g chocolat</v>
          </cell>
        </row>
        <row r="554">
          <cell r="B554" t="str">
            <v>Yaourt gourmand 150g chocolat blanc</v>
          </cell>
        </row>
        <row r="555">
          <cell r="B555" t="str">
            <v>Yaourt gourmand 150g chocolat menthe</v>
          </cell>
        </row>
        <row r="556">
          <cell r="B556" t="str">
            <v>Yaourt gourmand 150g fraises</v>
          </cell>
        </row>
        <row r="557">
          <cell r="B557" t="str">
            <v>Yaourt gourmand 150g noix de coco</v>
          </cell>
        </row>
        <row r="558">
          <cell r="B558" t="str">
            <v>Yaourt gourmand 150g pêches du Roussillon</v>
          </cell>
        </row>
        <row r="559">
          <cell r="B559" t="str">
            <v>Yaourt nature 125g</v>
          </cell>
        </row>
        <row r="560">
          <cell r="B560" t="str">
            <v>Yaourt pot de verre citron</v>
          </cell>
        </row>
        <row r="561">
          <cell r="B561" t="str">
            <v>Yaourt pot de verre fraise</v>
          </cell>
        </row>
        <row r="562">
          <cell r="B562" t="str">
            <v>Yaourt pot de verre nature</v>
          </cell>
        </row>
        <row r="563">
          <cell r="B563" t="str">
            <v>Yaourt pot de verre pêches</v>
          </cell>
        </row>
        <row r="564">
          <cell r="B564" t="str">
            <v>Yaourt pot de verre vanille</v>
          </cell>
        </row>
        <row r="565">
          <cell r="B565" t="str">
            <v>Yaourt saveur gourmand chocolat</v>
          </cell>
        </row>
        <row r="566">
          <cell r="B566" t="str">
            <v>Yaourt sucré 125g</v>
          </cell>
        </row>
        <row r="567">
          <cell r="B567" t="str">
            <v>Yaourts aux fruits 125g</v>
          </cell>
        </row>
        <row r="568">
          <cell r="B568" t="str">
            <v>Zeste de citron</v>
          </cell>
        </row>
      </sheetData>
      <sheetData sheetId="3"/>
      <sheetData sheetId="4">
        <row r="2">
          <cell r="A2" t="str">
            <v>AVOCAT FARCI AU SAUMON</v>
          </cell>
          <cell r="B2" t="str">
            <v>AIGUILLETTE DE POULET TOTAL</v>
          </cell>
          <cell r="C2" t="str">
            <v>CREME AUX POIVRONS ROUGES</v>
          </cell>
          <cell r="G2" t="str">
            <v>AVOCAT FARCI AU SAUMON</v>
          </cell>
        </row>
        <row r="3">
          <cell r="A3" t="str">
            <v>AVOCAT FARCI AU THON</v>
          </cell>
          <cell r="B3" t="str">
            <v>ANDOUILLETTE</v>
          </cell>
          <cell r="C3" t="str">
            <v>SAUCE A LA CREME</v>
          </cell>
          <cell r="G3" t="str">
            <v>AVOCAT FARCI AU THON</v>
          </cell>
        </row>
        <row r="4">
          <cell r="A4" t="str">
            <v>AVOCAT VINAIGRETTE</v>
          </cell>
          <cell r="B4" t="str">
            <v>BEIGNET DE CALAMAR À LA ROMAINE</v>
          </cell>
          <cell r="C4" t="str">
            <v>SAUCE A L'ARMORICAINE</v>
          </cell>
          <cell r="G4" t="str">
            <v>AVOCAT VINAIGRETTE</v>
          </cell>
        </row>
        <row r="5">
          <cell r="A5" t="str">
            <v>BETTERAVES 1/2 ŒUF</v>
          </cell>
          <cell r="B5" t="str">
            <v>BLANQUETTE DE SAUMON</v>
          </cell>
          <cell r="C5" t="str">
            <v>SAUCE AU PAPRIKA</v>
          </cell>
          <cell r="G5" t="str">
            <v>BETTERAVES 1/2 ŒUF</v>
          </cell>
        </row>
        <row r="6">
          <cell r="A6" t="str">
            <v>BETTERAVES AU CHÈVRE</v>
          </cell>
          <cell r="B6" t="str">
            <v>BLANQUETTE DE THON MAISON</v>
          </cell>
          <cell r="C6" t="str">
            <v>SAUCE AURORE</v>
          </cell>
          <cell r="G6" t="str">
            <v>BETTERAVES AU CHÈVRE</v>
          </cell>
        </row>
        <row r="7">
          <cell r="A7" t="str">
            <v>BETTERAVES AUX POMMES</v>
          </cell>
          <cell r="B7" t="str">
            <v>BLANQUETTE DE VEAU</v>
          </cell>
          <cell r="C7" t="str">
            <v>SAUCE CHASSEUR</v>
          </cell>
          <cell r="G7" t="str">
            <v>BETTERAVES AUX POMMES</v>
          </cell>
        </row>
        <row r="8">
          <cell r="A8" t="str">
            <v>BETTERAVES CIBOULETTE</v>
          </cell>
          <cell r="B8" t="str">
            <v>BLANQUETTE DE VOLAILLE</v>
          </cell>
          <cell r="C8" t="str">
            <v>SAUCE FORESTIERE</v>
          </cell>
          <cell r="G8" t="str">
            <v>BETTERAVES CIBOULETTE</v>
          </cell>
        </row>
        <row r="9">
          <cell r="A9" t="str">
            <v>BETTERAVES ET MAÏS</v>
          </cell>
          <cell r="B9" t="str">
            <v>BŒUF BOURGUIGNON</v>
          </cell>
          <cell r="C9" t="str">
            <v>SAUCE FROMAGE BLANC AU CURRY</v>
          </cell>
          <cell r="G9" t="str">
            <v>BETTERAVES ET MAÏS</v>
          </cell>
        </row>
        <row r="10">
          <cell r="A10" t="str">
            <v>BETTERAVES VINAIGRETTE</v>
          </cell>
          <cell r="B10" t="str">
            <v>BŒUF BRAISÉ</v>
          </cell>
          <cell r="C10" t="str">
            <v>SAUCE MADERE</v>
          </cell>
          <cell r="G10" t="str">
            <v>BETTERAVES VINAIGRETTE</v>
          </cell>
        </row>
        <row r="11">
          <cell r="A11" t="str">
            <v>BOUCHÉE AUX FRUITS DE MER</v>
          </cell>
          <cell r="B11" t="str">
            <v>BŒUF EN DAUBE</v>
          </cell>
          <cell r="C11" t="str">
            <v>SAUCE NORMANDE</v>
          </cell>
          <cell r="G11" t="str">
            <v>BOUCHÉE AUX FRUITS DE MER</v>
          </cell>
        </row>
        <row r="12">
          <cell r="A12" t="str">
            <v>BOUCHÉE DE VOLAILLE MAISON</v>
          </cell>
          <cell r="B12" t="str">
            <v>BŒUF LYONNAIS</v>
          </cell>
          <cell r="C12" t="str">
            <v>SAUCE PAYSANNE</v>
          </cell>
          <cell r="G12" t="str">
            <v>BOUCHÉE DE VOLAILLE MAISON</v>
          </cell>
        </row>
        <row r="13">
          <cell r="A13" t="str">
            <v>CAROLINE AU JAMBON</v>
          </cell>
          <cell r="B13" t="str">
            <v>BŒUF MODE</v>
          </cell>
          <cell r="C13" t="str">
            <v>SAUCE PROVENCALE</v>
          </cell>
          <cell r="G13" t="str">
            <v>CAROLINE AU JAMBON</v>
          </cell>
        </row>
        <row r="14">
          <cell r="A14" t="str">
            <v>CAROLINE AUX CHAMPIGNONS</v>
          </cell>
          <cell r="B14" t="str">
            <v>BOUDIN BLANC</v>
          </cell>
          <cell r="C14" t="str">
            <v>SAUCE TARTARE</v>
          </cell>
          <cell r="G14" t="str">
            <v>CAROLINE AUX CHAMPIGNONS</v>
          </cell>
        </row>
        <row r="15">
          <cell r="A15" t="str">
            <v>CAROLINE AUX FRUITS DE MER</v>
          </cell>
          <cell r="B15" t="str">
            <v>BOUDIN NOIR</v>
          </cell>
          <cell r="C15" t="str">
            <v>SAUCE TOMATE</v>
          </cell>
          <cell r="G15" t="str">
            <v>CAROLINE AUX FRUITS DE MER</v>
          </cell>
        </row>
        <row r="16">
          <cell r="A16" t="str">
            <v>CAROTTES RÂPÉES AU CITRON</v>
          </cell>
          <cell r="B16" t="str">
            <v>BRANDADE DE POISSON MAISON</v>
          </cell>
          <cell r="G16" t="str">
            <v>CAROTTES RÂPÉES AU CITRON</v>
          </cell>
        </row>
        <row r="17">
          <cell r="A17" t="str">
            <v>CAROTTES RÂPÉES AUX RAISINS</v>
          </cell>
          <cell r="B17" t="str">
            <v>BROCHETTE DE PORC</v>
          </cell>
          <cell r="G17" t="str">
            <v>CAROTTES RÂPÉES AUX RAISINS</v>
          </cell>
        </row>
        <row r="18">
          <cell r="A18" t="str">
            <v>CAROTTES RÂPÉES DEMI-ŒUF</v>
          </cell>
          <cell r="B18" t="str">
            <v>BURGER DE BŒUF</v>
          </cell>
          <cell r="G18" t="str">
            <v>CAROTTES RÂPÉES DEMI-ŒUF</v>
          </cell>
        </row>
        <row r="19">
          <cell r="A19" t="str">
            <v>CAROTTES RÂPÉES ET MAÏS</v>
          </cell>
          <cell r="B19" t="str">
            <v>CAILLE FARCIE</v>
          </cell>
          <cell r="G19" t="str">
            <v>CAROTTES RÂPÉES ET MAÏS</v>
          </cell>
        </row>
        <row r="20">
          <cell r="A20" t="str">
            <v>CAROTTES RÂPÉES FLORIDA</v>
          </cell>
          <cell r="B20" t="str">
            <v>CALAMARS À LA DIEPPOISE</v>
          </cell>
          <cell r="G20" t="str">
            <v>CAROTTES RÂPÉES FLORIDA</v>
          </cell>
        </row>
        <row r="21">
          <cell r="A21" t="str">
            <v>CAROTTES RÂPÉES VINAIGRETTE</v>
          </cell>
          <cell r="B21" t="str">
            <v>CALAMARS À L'ARMORICAINE</v>
          </cell>
          <cell r="G21" t="str">
            <v>CAROTTES RÂPÉES VINAIGRETTE</v>
          </cell>
        </row>
        <row r="22">
          <cell r="A22" t="str">
            <v>CÉLERI À LA CRÈME</v>
          </cell>
          <cell r="B22" t="str">
            <v>CANETTE À L'ORANGE</v>
          </cell>
          <cell r="G22" t="str">
            <v>CÉLERI À LA CRÈME</v>
          </cell>
        </row>
        <row r="23">
          <cell r="A23" t="str">
            <v>CÉLERI ET CAROTTES</v>
          </cell>
          <cell r="B23" t="str">
            <v>CARBONADE DE BŒUF</v>
          </cell>
          <cell r="G23" t="str">
            <v>CÉLERI ET CAROTTES</v>
          </cell>
        </row>
        <row r="24">
          <cell r="A24" t="str">
            <v>CÉLERI RÉMOULADE</v>
          </cell>
          <cell r="B24" t="str">
            <v>CASSOULET AUX MANCHONS DE CANARD MAISON</v>
          </cell>
          <cell r="G24" t="str">
            <v>CÉLERI RÉMOULADE</v>
          </cell>
        </row>
        <row r="25">
          <cell r="A25" t="str">
            <v>CÉLERI VINAIGRETTE</v>
          </cell>
          <cell r="B25" t="str">
            <v>CASSOULET MAISON</v>
          </cell>
          <cell r="G25" t="str">
            <v>CÉLERI VINAIGRETTE</v>
          </cell>
        </row>
        <row r="26">
          <cell r="A26" t="str">
            <v>CERVELAS</v>
          </cell>
          <cell r="B26" t="str">
            <v>CERVELAS AUX LENTILLES</v>
          </cell>
          <cell r="G26" t="str">
            <v>CERVELAS</v>
          </cell>
        </row>
        <row r="27">
          <cell r="A27" t="str">
            <v>CERVELAS VINAIGRETTE</v>
          </cell>
          <cell r="B27" t="str">
            <v>CERVELAS FUMÉ</v>
          </cell>
          <cell r="G27" t="str">
            <v>CERVELAS VINAIGRETTE</v>
          </cell>
        </row>
        <row r="28">
          <cell r="A28" t="str">
            <v>CHAMPIGNONS A LA CRÈME</v>
          </cell>
          <cell r="B28" t="str">
            <v>CHILI CON CARNE</v>
          </cell>
          <cell r="G28" t="str">
            <v>CHAMPIGNONS A LA CRÈME</v>
          </cell>
        </row>
        <row r="29">
          <cell r="A29" t="str">
            <v>CHAMPIGNONS A LA GRECQUE</v>
          </cell>
          <cell r="B29" t="str">
            <v>CHIPOLATAS</v>
          </cell>
          <cell r="G29" t="str">
            <v>CHAMPIGNONS A LA GRECQUE</v>
          </cell>
        </row>
        <row r="30">
          <cell r="A30" t="str">
            <v>CHOU A L'ALSACIENNE</v>
          </cell>
          <cell r="B30" t="str">
            <v>CHOU FARCI</v>
          </cell>
          <cell r="G30" t="str">
            <v>CHOU A L'ALSACIENNE</v>
          </cell>
        </row>
        <row r="31">
          <cell r="A31" t="str">
            <v>CHOU ROUGE ET CONCOMBRES A L'ANETH</v>
          </cell>
          <cell r="B31" t="str">
            <v>CHOUCROUTE DE LA MER MAISON</v>
          </cell>
          <cell r="G31" t="str">
            <v>CHOU ROUGE ET CONCOMBRES A L'ANETH</v>
          </cell>
        </row>
        <row r="32">
          <cell r="A32" t="str">
            <v>CHOUX FLEURS MIMOSAS</v>
          </cell>
          <cell r="B32" t="str">
            <v>CHOUCROUTE TOTAL</v>
          </cell>
          <cell r="G32" t="str">
            <v>CHOUX FLEURS MIMOSAS</v>
          </cell>
        </row>
        <row r="33">
          <cell r="A33" t="str">
            <v>CHOUX FLEURS RAVIGOTE</v>
          </cell>
          <cell r="B33" t="str">
            <v>COLIN PANÉ</v>
          </cell>
          <cell r="G33" t="str">
            <v>CHOUX FLEURS RAVIGOTE</v>
          </cell>
        </row>
        <row r="34">
          <cell r="A34" t="str">
            <v>CHOUX FLEURS SAUCE AURORE</v>
          </cell>
          <cell r="B34" t="str">
            <v>COLOMBO DE PORC</v>
          </cell>
          <cell r="G34" t="str">
            <v>CHOUX FLEURS SAUCE AURORE</v>
          </cell>
        </row>
        <row r="35">
          <cell r="A35" t="str">
            <v>CHOUX FLEURS VINAIGRETTE</v>
          </cell>
          <cell r="B35" t="str">
            <v>COQ AU VIN</v>
          </cell>
          <cell r="G35" t="str">
            <v>CHOUX FLEURS VINAIGRETTE</v>
          </cell>
        </row>
        <row r="36">
          <cell r="A36" t="str">
            <v>COCKTAIL DE CREVETTES</v>
          </cell>
          <cell r="B36" t="str">
            <v>CORDON BLEU DE DINDE</v>
          </cell>
          <cell r="G36" t="str">
            <v>COCKTAIL DE CREVETTES</v>
          </cell>
        </row>
        <row r="37">
          <cell r="A37" t="str">
            <v>CŒUR DE PALMIER ET MAÏS</v>
          </cell>
          <cell r="B37" t="str">
            <v>CÔTE DE PORC</v>
          </cell>
          <cell r="G37" t="str">
            <v>CŒUR DE PALMIER ET MAÏS</v>
          </cell>
        </row>
        <row r="38">
          <cell r="A38" t="str">
            <v>COLIN A LA RUSSE</v>
          </cell>
          <cell r="B38" t="str">
            <v>CÔTES D'AGNEAU</v>
          </cell>
          <cell r="G38" t="str">
            <v>COLIN A LA RUSSE</v>
          </cell>
        </row>
        <row r="39">
          <cell r="A39" t="str">
            <v>CONCOMBRE À LA CRÈME</v>
          </cell>
          <cell r="B39" t="str">
            <v>COURGETTE FARCIE</v>
          </cell>
          <cell r="G39" t="str">
            <v>CONCOMBRE À LA CRÈME</v>
          </cell>
        </row>
        <row r="40">
          <cell r="A40" t="str">
            <v>CONCOMBRE ALPINS</v>
          </cell>
          <cell r="B40" t="str">
            <v>COUSCOUS DE LA MER MAISON</v>
          </cell>
          <cell r="G40" t="str">
            <v>CONCOMBRE ALPINS</v>
          </cell>
        </row>
        <row r="41">
          <cell r="A41" t="str">
            <v>CONCOMBRE AUX DEUX POMMES</v>
          </cell>
          <cell r="B41" t="str">
            <v>COUSCOUS MAISON</v>
          </cell>
          <cell r="G41" t="str">
            <v>CONCOMBRE AUX DEUX POMMES</v>
          </cell>
        </row>
        <row r="42">
          <cell r="A42" t="str">
            <v>CONCOMBRE ET CHOU FLEUR À L'ANETH</v>
          </cell>
          <cell r="B42" t="str">
            <v>CRÊPES FOURRES-SALADE VERTE</v>
          </cell>
          <cell r="G42" t="str">
            <v>CONCOMBRE ET CHOU FLEUR À L'ANETH</v>
          </cell>
        </row>
        <row r="43">
          <cell r="A43" t="str">
            <v>CONCOMBRE PRINTANIÈRE</v>
          </cell>
          <cell r="B43" t="str">
            <v>CRÉPINETTE DE VOLAILLE</v>
          </cell>
          <cell r="G43" t="str">
            <v>CONCOMBRE PRINTANIÈRE</v>
          </cell>
        </row>
        <row r="44">
          <cell r="A44" t="str">
            <v>COQUILLETTES MONÉGASQUES</v>
          </cell>
          <cell r="B44" t="str">
            <v>CROQUE CHEESE</v>
          </cell>
          <cell r="G44" t="str">
            <v>COQUILLETTES MONÉGASQUES</v>
          </cell>
        </row>
        <row r="45">
          <cell r="A45" t="str">
            <v>CRÊPE FOURRÉE AU FROMAGE 1/2 lune</v>
          </cell>
          <cell r="B45" t="str">
            <v>CUISSE DE CANETTE</v>
          </cell>
          <cell r="G45" t="str">
            <v>CRÊPE FOURRÉE AU FROMAGE 1/2 lune</v>
          </cell>
        </row>
        <row r="46">
          <cell r="A46" t="str">
            <v>CRÊPE FOURRÉE AU JAMBON &amp; FROMAGE</v>
          </cell>
          <cell r="B46" t="str">
            <v>CUISSE DE POULE EN CONFIT</v>
          </cell>
          <cell r="G46" t="str">
            <v>CRÊPE FOURRÉE AU JAMBON &amp; FROMAGE</v>
          </cell>
        </row>
        <row r="47">
          <cell r="A47" t="str">
            <v>CRÊPE FOURRÉE AUX CHAMPIGNONS</v>
          </cell>
          <cell r="B47" t="str">
            <v>CUISSE DE POULET</v>
          </cell>
          <cell r="G47" t="str">
            <v>CRÊPE FOURRÉE AUX CHAMPIGNONS</v>
          </cell>
        </row>
        <row r="48">
          <cell r="A48" t="str">
            <v>CROISILLON DUBARRY</v>
          </cell>
          <cell r="B48" t="str">
            <v>CURRY DE SAUMON</v>
          </cell>
          <cell r="G48" t="str">
            <v>CROISILLON DUBARRY</v>
          </cell>
        </row>
        <row r="49">
          <cell r="A49" t="str">
            <v>CROISSANT FOURRÉ</v>
          </cell>
          <cell r="B49" t="str">
            <v>DEMI-COQUELET RÔTI</v>
          </cell>
          <cell r="G49" t="str">
            <v>CROISSANT FOURRÉ</v>
          </cell>
        </row>
        <row r="50">
          <cell r="A50" t="str">
            <v>CROUSTADE AU JAMBON</v>
          </cell>
          <cell r="B50" t="str">
            <v>DOS DE COLIN</v>
          </cell>
          <cell r="G50" t="str">
            <v>CROUSTADE AU JAMBON</v>
          </cell>
        </row>
        <row r="51">
          <cell r="A51" t="str">
            <v>CROUSTADE AUX CHAMPIGNONS MAISON</v>
          </cell>
          <cell r="B51" t="str">
            <v>DOS DE COLIN MEUNIÈRE</v>
          </cell>
          <cell r="G51" t="str">
            <v>CROUSTADE AUX CHAMPIGNONS MAISON</v>
          </cell>
        </row>
        <row r="52">
          <cell r="A52" t="str">
            <v>CROUSTADE AUX FRUITS DE MER</v>
          </cell>
          <cell r="B52" t="str">
            <v>DUO DE POISSONS AUX PETITS LÉGUMES</v>
          </cell>
          <cell r="G52" t="str">
            <v>CROUSTADE AUX FRUITS DE MER</v>
          </cell>
        </row>
        <row r="53">
          <cell r="A53" t="str">
            <v>DEMI-PAMPLEMOUSSE</v>
          </cell>
          <cell r="B53" t="str">
            <v>ÉCHINE DE PORC RÔTIE</v>
          </cell>
          <cell r="G53" t="str">
            <v>DEMI-PAMPLEMOUSSE</v>
          </cell>
        </row>
        <row r="54">
          <cell r="A54" t="str">
            <v>ENDIVES PRINTANIERES</v>
          </cell>
          <cell r="B54" t="str">
            <v>ÉMINCÉ DE BŒUF</v>
          </cell>
          <cell r="G54" t="str">
            <v>ENDIVES PRINTANIERES</v>
          </cell>
        </row>
        <row r="55">
          <cell r="A55" t="str">
            <v>FEUILLETÉ DE POISSON</v>
          </cell>
          <cell r="B55" t="str">
            <v>ÉMINCÉ DE PORC</v>
          </cell>
          <cell r="G55" t="str">
            <v>FEUILLETÉ DE POISSON</v>
          </cell>
        </row>
        <row r="56">
          <cell r="A56" t="str">
            <v>FOND D'ARTICHAUT VINAIGRETTE</v>
          </cell>
          <cell r="B56" t="str">
            <v>ÉMINCÉ DE VOLAILLE</v>
          </cell>
          <cell r="G56" t="str">
            <v>FOND D'ARTICHAUT VINAIGRETTE</v>
          </cell>
        </row>
        <row r="57">
          <cell r="A57" t="str">
            <v>FRIAND À LA VIANDE</v>
          </cell>
          <cell r="B57" t="str">
            <v>ENDIVES AU JAMBON</v>
          </cell>
          <cell r="G57" t="str">
            <v>FRIAND À LA VIANDE</v>
          </cell>
        </row>
        <row r="58">
          <cell r="A58" t="str">
            <v>FRIAND AU FROMAGE</v>
          </cell>
          <cell r="B58" t="str">
            <v>ESCALOPE DE DINDE</v>
          </cell>
          <cell r="G58" t="str">
            <v>FRIAND AU FROMAGE</v>
          </cell>
        </row>
        <row r="59">
          <cell r="A59" t="str">
            <v>HARICOTS VERTS EMMENTAL</v>
          </cell>
          <cell r="B59" t="str">
            <v>ESCALOPE VIENNOISE</v>
          </cell>
          <cell r="G59" t="str">
            <v>HARICOTS VERTS EMMENTAL</v>
          </cell>
        </row>
        <row r="60">
          <cell r="A60" t="str">
            <v>HARICOTS VERTS PRINTANIERS</v>
          </cell>
          <cell r="B60" t="str">
            <v>ESTOUFFADE DE BŒUF</v>
          </cell>
          <cell r="G60" t="str">
            <v>HARICOTS VERTS PRINTANIERS</v>
          </cell>
        </row>
        <row r="61">
          <cell r="A61" t="str">
            <v>HARICOTS VERTS VINAIGRETTE</v>
          </cell>
          <cell r="B61" t="str">
            <v>FEUILLETE DE ST JACQUES ET CREVETTES</v>
          </cell>
          <cell r="G61" t="str">
            <v>HARICOTS VERTS VINAIGRETTE</v>
          </cell>
        </row>
        <row r="62">
          <cell r="A62" t="str">
            <v>JAMBON À LA RUSSE</v>
          </cell>
          <cell r="B62" t="str">
            <v>FILET DE HOKI PANÉ</v>
          </cell>
          <cell r="G62" t="str">
            <v>JAMBON À LA RUSSE</v>
          </cell>
        </row>
        <row r="63">
          <cell r="A63" t="str">
            <v>LENTILLES AU THON</v>
          </cell>
          <cell r="B63" t="str">
            <v>FILET DE POULET</v>
          </cell>
          <cell r="G63" t="str">
            <v>LENTILLES AU THON</v>
          </cell>
        </row>
        <row r="64">
          <cell r="A64" t="str">
            <v>MACÉDOINE AU THON</v>
          </cell>
          <cell r="B64" t="str">
            <v>FILET DE SAUMON</v>
          </cell>
          <cell r="G64" t="str">
            <v>MACÉDOINE AU THON</v>
          </cell>
        </row>
        <row r="65">
          <cell r="A65" t="str">
            <v>MACÉDOINE DE LÉGUMES</v>
          </cell>
          <cell r="B65" t="str">
            <v>FILET MEUNIÈRE</v>
          </cell>
          <cell r="G65" t="str">
            <v>MACÉDOINE DE LÉGUMES</v>
          </cell>
        </row>
        <row r="66">
          <cell r="A66" t="str">
            <v>MAQUEREAU A LA MOUTARDE</v>
          </cell>
          <cell r="B66" t="str">
            <v>FRICASSÉE DE DINDONNEAU</v>
          </cell>
          <cell r="G66" t="str">
            <v>MAQUEREAU A LA MOUTARDE</v>
          </cell>
        </row>
        <row r="67">
          <cell r="A67" t="str">
            <v>MAQUEREAU A LA TOMATE</v>
          </cell>
          <cell r="B67" t="str">
            <v>FRICASSÉE DE PORC</v>
          </cell>
          <cell r="G67" t="str">
            <v>MAQUEREAU A LA TOMATE</v>
          </cell>
        </row>
        <row r="68">
          <cell r="A68" t="str">
            <v>MAQUEREAU AU VIN BLANC</v>
          </cell>
          <cell r="B68" t="str">
            <v>GIGOT D'AGNEAU</v>
          </cell>
          <cell r="G68" t="str">
            <v>MAQUEREAU AU VIN BLANC</v>
          </cell>
        </row>
        <row r="69">
          <cell r="A69" t="str">
            <v>MELON</v>
          </cell>
          <cell r="B69" t="str">
            <v>GOULASCH DE BŒUF</v>
          </cell>
          <cell r="G69" t="str">
            <v>MELON</v>
          </cell>
        </row>
        <row r="70">
          <cell r="A70" t="str">
            <v>MORTADELLE</v>
          </cell>
          <cell r="B70" t="str">
            <v>GRATIN DE POMMES DE TERRE AUX DÉS DE VOLAILLE</v>
          </cell>
          <cell r="G70" t="str">
            <v>MORTADELLE</v>
          </cell>
        </row>
        <row r="71">
          <cell r="A71" t="str">
            <v>MUSEAU VINAIGRETTE</v>
          </cell>
          <cell r="B71" t="str">
            <v>GRATIN SAVOYARD MAISON</v>
          </cell>
          <cell r="G71" t="str">
            <v>MUSEAU VINAIGRETTE</v>
          </cell>
        </row>
        <row r="72">
          <cell r="A72" t="str">
            <v>ŒUF MAYONNAISE</v>
          </cell>
          <cell r="B72" t="str">
            <v>HACHIS PARMENTIER MAISON-SALADE VERTE</v>
          </cell>
          <cell r="G72" t="str">
            <v>ŒUF MAYONNAISE</v>
          </cell>
        </row>
        <row r="73">
          <cell r="A73" t="str">
            <v>ŒUF MIMOSA</v>
          </cell>
          <cell r="B73" t="str">
            <v>JAMBON BLANC</v>
          </cell>
          <cell r="G73" t="str">
            <v>ŒUF MIMOSA</v>
          </cell>
        </row>
        <row r="74">
          <cell r="A74" t="str">
            <v>ŒUF SAUCE AURORE</v>
          </cell>
          <cell r="B74" t="str">
            <v>JAMBON GRILL</v>
          </cell>
          <cell r="G74" t="str">
            <v>ŒUF SAUCE AURORE</v>
          </cell>
        </row>
        <row r="75">
          <cell r="A75" t="str">
            <v>ŒUF SAUCE TARTARE</v>
          </cell>
          <cell r="B75" t="str">
            <v>JUMEAU DE BŒUF</v>
          </cell>
          <cell r="G75" t="str">
            <v>ŒUF SAUCE TARTARE</v>
          </cell>
        </row>
        <row r="76">
          <cell r="A76" t="str">
            <v>ŒUF SAUCE VINCENT</v>
          </cell>
          <cell r="B76" t="str">
            <v>LANGUE DE PORC</v>
          </cell>
          <cell r="G76" t="str">
            <v>ŒUF SAUCE VINCENT</v>
          </cell>
        </row>
        <row r="77">
          <cell r="A77" t="str">
            <v>ŒUFS AÏOLI</v>
          </cell>
          <cell r="B77" t="str">
            <v>LASAGNES BOLOGNAISE-SALADE VERTE</v>
          </cell>
          <cell r="G77" t="str">
            <v>ŒUFS AÏOLI</v>
          </cell>
        </row>
        <row r="78">
          <cell r="A78" t="str">
            <v>PASTÈQUE</v>
          </cell>
          <cell r="B78" t="str">
            <v>LASAGNES DE SAUMON</v>
          </cell>
          <cell r="G78" t="str">
            <v>PASTÈQUE</v>
          </cell>
        </row>
        <row r="79">
          <cell r="A79" t="str">
            <v>PÂTÉ DE CAMPAGNE</v>
          </cell>
          <cell r="B79" t="str">
            <v>LENTILLES A LA BERRICHONNE MAISON</v>
          </cell>
          <cell r="G79" t="str">
            <v>PÂTÉ DE CAMPAGNE</v>
          </cell>
        </row>
        <row r="80">
          <cell r="A80" t="str">
            <v>PÂTÉ DE FOIE</v>
          </cell>
          <cell r="B80" t="str">
            <v>MANCHONS DE CANARD CONFITS</v>
          </cell>
          <cell r="G80" t="str">
            <v>PÂTÉ DE FOIE</v>
          </cell>
        </row>
        <row r="81">
          <cell r="A81" t="str">
            <v>PÂTÉ DE LAPIN</v>
          </cell>
          <cell r="B81" t="str">
            <v>MARENGO DE VEAU</v>
          </cell>
          <cell r="G81" t="str">
            <v>PÂTÉ DE LAPIN</v>
          </cell>
        </row>
        <row r="82">
          <cell r="A82" t="str">
            <v>PÂTÉ FORESTIER</v>
          </cell>
          <cell r="B82" t="str">
            <v>MARENGO DE VOLAILLE</v>
          </cell>
          <cell r="G82" t="str">
            <v>PÂTÉ FORESTIER</v>
          </cell>
        </row>
        <row r="83">
          <cell r="A83" t="str">
            <v>PÂTES À LA TOSCANE</v>
          </cell>
          <cell r="B83" t="str">
            <v>MERGUEZ</v>
          </cell>
          <cell r="G83" t="str">
            <v>PÂTES À LA TOSCANE</v>
          </cell>
        </row>
        <row r="84">
          <cell r="A84" t="str">
            <v>PERSILLADE DE BŒUF</v>
          </cell>
          <cell r="B84" t="str">
            <v>MIGNONNETTE DE BŒUF</v>
          </cell>
          <cell r="G84" t="str">
            <v>PERSILLADE DE BŒUF</v>
          </cell>
        </row>
        <row r="85">
          <cell r="A85" t="str">
            <v>PIÉMONTAISE</v>
          </cell>
          <cell r="B85" t="str">
            <v>MIXED GRILL</v>
          </cell>
          <cell r="G85" t="str">
            <v>PIÉMONTAISE</v>
          </cell>
        </row>
        <row r="86">
          <cell r="A86" t="str">
            <v>PIÉMONTAISE AU THON</v>
          </cell>
          <cell r="B86" t="str">
            <v>MOUSSAKA</v>
          </cell>
          <cell r="G86" t="str">
            <v>PIÉMONTAISE AU THON</v>
          </cell>
        </row>
        <row r="87">
          <cell r="A87" t="str">
            <v>PIZZA ROYALE</v>
          </cell>
          <cell r="B87" t="str">
            <v>NAVARIN D'AGNEAU</v>
          </cell>
          <cell r="G87" t="str">
            <v>PIZZA ROYALE</v>
          </cell>
        </row>
        <row r="88">
          <cell r="A88" t="str">
            <v>POIREAUX RAVIGOTE</v>
          </cell>
          <cell r="B88" t="str">
            <v>NAVARIN DE POISSON</v>
          </cell>
          <cell r="G88" t="str">
            <v>POIREAUX RAVIGOTE</v>
          </cell>
        </row>
        <row r="89">
          <cell r="A89" t="str">
            <v>POIREAUX VINAIGRETTE</v>
          </cell>
          <cell r="B89" t="str">
            <v>NUGGETS DE VOLAILLE</v>
          </cell>
          <cell r="G89" t="str">
            <v>POIREAUX VINAIGRETTE</v>
          </cell>
        </row>
        <row r="90">
          <cell r="A90" t="str">
            <v>POMMES DE TERRE AU THON</v>
          </cell>
          <cell r="B90" t="str">
            <v>ŒUF DUR-SAUCE BECHAMEL</v>
          </cell>
          <cell r="G90" t="str">
            <v>POMMES DE TERRE AU THON</v>
          </cell>
        </row>
        <row r="91">
          <cell r="A91" t="str">
            <v>POTAGE CAMPAGNARD</v>
          </cell>
          <cell r="B91" t="str">
            <v>OMELETTE AU FROMAGE</v>
          </cell>
          <cell r="G91" t="str">
            <v>POTAGE CAMPAGNARD</v>
          </cell>
        </row>
        <row r="92">
          <cell r="A92" t="str">
            <v>QUICHE LORRAINE</v>
          </cell>
          <cell r="B92" t="str">
            <v>OMELETTE AUX CHAMPIGNONS</v>
          </cell>
          <cell r="G92" t="str">
            <v>QUICHE LORRAINE</v>
          </cell>
        </row>
        <row r="93">
          <cell r="A93" t="str">
            <v>RADIS BEURRE</v>
          </cell>
          <cell r="B93" t="str">
            <v>OMELETTE NATURE</v>
          </cell>
          <cell r="G93" t="str">
            <v>RADIS BEURRE</v>
          </cell>
        </row>
        <row r="94">
          <cell r="A94" t="str">
            <v>RILLETTES</v>
          </cell>
          <cell r="B94" t="str">
            <v>PAËLLA DE LA MER</v>
          </cell>
          <cell r="G94" t="str">
            <v>RILLETTES</v>
          </cell>
        </row>
        <row r="95">
          <cell r="A95" t="str">
            <v>RIZ ANDALOU</v>
          </cell>
          <cell r="B95" t="str">
            <v>PAËLLA MAISON</v>
          </cell>
          <cell r="G95" t="str">
            <v>RIZ ANDALOU</v>
          </cell>
        </row>
        <row r="96">
          <cell r="A96" t="str">
            <v>RIZ AU THON</v>
          </cell>
          <cell r="B96" t="str">
            <v>PALERON DE BŒUF</v>
          </cell>
          <cell r="G96" t="str">
            <v>RIZ AU THON</v>
          </cell>
        </row>
        <row r="97">
          <cell r="A97" t="str">
            <v>RIZ FRAÎCHEUR</v>
          </cell>
          <cell r="B97" t="str">
            <v>PALETTE DE PORC À LA DIABLE</v>
          </cell>
          <cell r="G97" t="str">
            <v>RIZ FRAÎCHEUR</v>
          </cell>
        </row>
        <row r="98">
          <cell r="A98" t="str">
            <v>ROULÉ AU FROMAGE</v>
          </cell>
          <cell r="B98" t="str">
            <v>PAUPIETTE DE VEAU</v>
          </cell>
          <cell r="G98" t="str">
            <v>ROULÉ AU FROMAGE</v>
          </cell>
        </row>
        <row r="99">
          <cell r="A99" t="str">
            <v xml:space="preserve">SALADE 3 DÉS </v>
          </cell>
          <cell r="B99" t="str">
            <v>PETIT SALÉ AUX LENTILLES</v>
          </cell>
          <cell r="G99" t="str">
            <v xml:space="preserve">SALADE 3 DÉS </v>
          </cell>
        </row>
        <row r="100">
          <cell r="A100" t="str">
            <v>SALADE ALASKA</v>
          </cell>
          <cell r="B100" t="str">
            <v>PINTADEAU RÔTI</v>
          </cell>
          <cell r="G100" t="str">
            <v>SALADE ALASKA</v>
          </cell>
        </row>
        <row r="101">
          <cell r="A101" t="str">
            <v>SALADE AMÉRICAINE</v>
          </cell>
          <cell r="B101" t="str">
            <v>PIZZA-SALADE VERTE</v>
          </cell>
          <cell r="G101" t="str">
            <v>SALADE AMÉRICAINE</v>
          </cell>
        </row>
        <row r="102">
          <cell r="A102" t="str">
            <v>SALADE AUX DÉS DE FROMAGE</v>
          </cell>
          <cell r="B102" t="str">
            <v>POIREAUX AU JAMBON</v>
          </cell>
          <cell r="G102" t="str">
            <v>SALADE AUX DÉS DE FROMAGE</v>
          </cell>
        </row>
        <row r="103">
          <cell r="A103" t="str">
            <v>SALADE BOHEME</v>
          </cell>
          <cell r="B103" t="str">
            <v>POISSONNETTE</v>
          </cell>
          <cell r="G103" t="str">
            <v>SALADE BOHEME</v>
          </cell>
        </row>
        <row r="104">
          <cell r="A104" t="str">
            <v>SALADE BRETONNE</v>
          </cell>
          <cell r="B104" t="str">
            <v>POITRINE DE VEAU FARCIE</v>
          </cell>
          <cell r="G104" t="str">
            <v>SALADE BRETONNE</v>
          </cell>
        </row>
        <row r="105">
          <cell r="A105" t="str">
            <v>SALADE CAMARGUAISE</v>
          </cell>
          <cell r="B105" t="str">
            <v>POMMES DE TERRE FARCIES</v>
          </cell>
          <cell r="G105" t="str">
            <v>SALADE CAMARGUAISE</v>
          </cell>
        </row>
        <row r="106">
          <cell r="A106" t="str">
            <v>SALADE CARMEN</v>
          </cell>
          <cell r="B106" t="str">
            <v>POT AU FEU DE LA MER MAISON</v>
          </cell>
          <cell r="G106" t="str">
            <v>SALADE CARMEN</v>
          </cell>
        </row>
        <row r="107">
          <cell r="A107" t="str">
            <v>SALADE CARNAVAL</v>
          </cell>
          <cell r="B107" t="str">
            <v>POT AU FEU MAISON</v>
          </cell>
          <cell r="G107" t="str">
            <v>SALADE CARNAVAL</v>
          </cell>
        </row>
        <row r="108">
          <cell r="A108" t="str">
            <v>SALADE CHAMPENOISE</v>
          </cell>
          <cell r="B108" t="str">
            <v>POTÉE BRETONNE</v>
          </cell>
          <cell r="G108" t="str">
            <v>SALADE CHAMPENOISE</v>
          </cell>
        </row>
        <row r="109">
          <cell r="A109" t="str">
            <v>SALADE CHARCUTIÈRE</v>
          </cell>
          <cell r="B109" t="str">
            <v>POULARDE AU VIN BLANC</v>
          </cell>
          <cell r="G109" t="str">
            <v>SALADE CHARCUTIÈRE</v>
          </cell>
        </row>
        <row r="110">
          <cell r="A110" t="str">
            <v>SALADE CHINOISE</v>
          </cell>
          <cell r="B110" t="str">
            <v>POULARDE SAUCE SUPRÊME</v>
          </cell>
          <cell r="G110" t="str">
            <v>SALADE CHINOISE</v>
          </cell>
        </row>
        <row r="111">
          <cell r="A111" t="str">
            <v>SALADE COLESLAW</v>
          </cell>
          <cell r="B111" t="str">
            <v>POULE AU POT</v>
          </cell>
          <cell r="G111" t="str">
            <v>SALADE COLESLAW</v>
          </cell>
        </row>
        <row r="112">
          <cell r="A112" t="str">
            <v>SALADE COMPLÈTE</v>
          </cell>
          <cell r="B112" t="str">
            <v>POULET AUX ÉPICES</v>
          </cell>
          <cell r="G112" t="str">
            <v>SALADE COMPLÈTE</v>
          </cell>
        </row>
        <row r="113">
          <cell r="A113" t="str">
            <v>SALADE COMPOSÉE</v>
          </cell>
          <cell r="B113" t="str">
            <v>POULET BASQUAISE</v>
          </cell>
          <cell r="G113" t="str">
            <v>SALADE COMPOSÉE</v>
          </cell>
        </row>
        <row r="114">
          <cell r="A114" t="str">
            <v>SALADE COSTA RICA</v>
          </cell>
          <cell r="B114" t="str">
            <v>POULET MARENGO</v>
          </cell>
          <cell r="G114" t="str">
            <v>SALADE COSTA RICA</v>
          </cell>
        </row>
        <row r="115">
          <cell r="A115" t="str">
            <v>SALADE D'AUTOMNE</v>
          </cell>
          <cell r="B115" t="str">
            <v>POULET RÔTI</v>
          </cell>
          <cell r="G115" t="str">
            <v>SALADE D'AUTOMNE</v>
          </cell>
        </row>
        <row r="116">
          <cell r="A116" t="str">
            <v>SALADE DE CALAMAR</v>
          </cell>
          <cell r="B116" t="str">
            <v>QUICHE LORRAINE-SALADE VERTE</v>
          </cell>
          <cell r="G116" t="str">
            <v>SALADE DE CALAMAR</v>
          </cell>
        </row>
        <row r="117">
          <cell r="A117" t="str">
            <v>SALADE DE CHOU ROUGE</v>
          </cell>
          <cell r="B117" t="str">
            <v>RAGOUT D'AGNEAU</v>
          </cell>
          <cell r="G117" t="str">
            <v>SALADE DE CHOU ROUGE</v>
          </cell>
        </row>
        <row r="118">
          <cell r="A118" t="str">
            <v>SALADE DE LARDONS AUX CROÛTONS</v>
          </cell>
          <cell r="B118" t="str">
            <v>RAVIOLIS AU BŒUF</v>
          </cell>
          <cell r="G118" t="str">
            <v>SALADE DE LARDONS AUX CROÛTONS</v>
          </cell>
        </row>
        <row r="119">
          <cell r="A119" t="str">
            <v>SALADE DE PÂTES</v>
          </cell>
          <cell r="B119" t="str">
            <v>RIZZOTTO</v>
          </cell>
          <cell r="G119" t="str">
            <v>SALADE DE PÂTES</v>
          </cell>
        </row>
        <row r="120">
          <cell r="A120" t="str">
            <v>SALADE DE PENNE AUX DES DE VOLAILLE</v>
          </cell>
          <cell r="B120" t="str">
            <v>ROGNONS DE BŒUF</v>
          </cell>
          <cell r="G120" t="str">
            <v>SALADE DE PENNE AUX DES DE VOLAILLE</v>
          </cell>
        </row>
        <row r="121">
          <cell r="A121" t="str">
            <v>SALADE DES CARPATES</v>
          </cell>
          <cell r="B121" t="str">
            <v>RÔTI DE BŒUF</v>
          </cell>
          <cell r="G121" t="str">
            <v>SALADE DES CARPATES</v>
          </cell>
        </row>
        <row r="122">
          <cell r="A122" t="str">
            <v>SALADE DU MIDI</v>
          </cell>
          <cell r="B122" t="str">
            <v>RÔTI DE FILET DE DINDE CHAUD</v>
          </cell>
          <cell r="G122" t="str">
            <v>SALADE DU MIDI</v>
          </cell>
        </row>
        <row r="123">
          <cell r="A123" t="str">
            <v>SALADE DU PÊCHEUR</v>
          </cell>
          <cell r="B123" t="str">
            <v>ROTI DE FILET DE DINDE FROID</v>
          </cell>
          <cell r="G123" t="str">
            <v>SALADE DU PÊCHEUR</v>
          </cell>
        </row>
        <row r="124">
          <cell r="A124" t="str">
            <v>SALADE DU PERIGORD</v>
          </cell>
          <cell r="B124" t="str">
            <v>RÔTI DE LAPIN FARCI AUX PRUNEAUX</v>
          </cell>
          <cell r="G124" t="str">
            <v>SALADE DU PERIGORD</v>
          </cell>
        </row>
        <row r="125">
          <cell r="A125" t="str">
            <v>SALADE DU TERROIR</v>
          </cell>
          <cell r="B125" t="str">
            <v>RÔTI DE PORC</v>
          </cell>
          <cell r="G125" t="str">
            <v>SALADE DU TERROIR</v>
          </cell>
        </row>
        <row r="126">
          <cell r="A126" t="str">
            <v>SALADE ESTIVALE</v>
          </cell>
          <cell r="B126" t="str">
            <v>RÔTI DE PORC BRAISÉ</v>
          </cell>
          <cell r="G126" t="str">
            <v>SALADE ESTIVALE</v>
          </cell>
        </row>
        <row r="127">
          <cell r="A127" t="str">
            <v>SALADE EXOTIQUE</v>
          </cell>
          <cell r="B127" t="str">
            <v>RÔTI DE VEAU</v>
          </cell>
          <cell r="G127" t="str">
            <v>SALADE EXOTIQUE</v>
          </cell>
        </row>
        <row r="128">
          <cell r="A128" t="str">
            <v>SALADE GAULOISE</v>
          </cell>
          <cell r="B128" t="str">
            <v>SAUCISSE DE FRANCFORT</v>
          </cell>
          <cell r="G128" t="str">
            <v>SALADE GAULOISE</v>
          </cell>
        </row>
        <row r="129">
          <cell r="A129" t="str">
            <v>SALADE GRECQUE TOTAL</v>
          </cell>
          <cell r="B129" t="str">
            <v>SAUCISSE DE MONTBÉLIARD</v>
          </cell>
          <cell r="G129" t="str">
            <v>SALADE GRECQUE TOTAL</v>
          </cell>
        </row>
        <row r="130">
          <cell r="A130" t="str">
            <v>SALADE HARENGS POMMES DE TERRE</v>
          </cell>
          <cell r="B130" t="str">
            <v>SAUCISSE DE TOULOUSE</v>
          </cell>
          <cell r="G130" t="str">
            <v>SALADE HARENGS POMMES DE TERRE</v>
          </cell>
        </row>
        <row r="131">
          <cell r="A131" t="str">
            <v>SALADE HAWAÏENNE</v>
          </cell>
          <cell r="B131" t="str">
            <v>SAUCISSE KNACK</v>
          </cell>
          <cell r="G131" t="str">
            <v>SALADE HAWAÏENNE</v>
          </cell>
        </row>
        <row r="132">
          <cell r="A132" t="str">
            <v>SALADE IRLANDAISE</v>
          </cell>
          <cell r="B132" t="str">
            <v>SAUTÉ DE BŒUF</v>
          </cell>
          <cell r="G132" t="str">
            <v>SALADE IRLANDAISE</v>
          </cell>
        </row>
        <row r="133">
          <cell r="A133" t="str">
            <v>SALADE ITALIENNE</v>
          </cell>
          <cell r="B133" t="str">
            <v>SAUTÉ DE DINDE</v>
          </cell>
          <cell r="G133" t="str">
            <v>SALADE ITALIENNE</v>
          </cell>
        </row>
        <row r="134">
          <cell r="A134" t="str">
            <v>SALADE JAMAÏQUAINE</v>
          </cell>
          <cell r="B134" t="str">
            <v>SAUTÉ DE PORC</v>
          </cell>
          <cell r="G134" t="str">
            <v>SALADE JAMAÏQUAINE</v>
          </cell>
        </row>
        <row r="135">
          <cell r="A135" t="str">
            <v>SALADE JAVANAISE</v>
          </cell>
          <cell r="B135" t="str">
            <v>SAUTÉ DE POULET</v>
          </cell>
          <cell r="G135" t="str">
            <v>SALADE JAVANAISE</v>
          </cell>
        </row>
        <row r="136">
          <cell r="A136" t="str">
            <v>SALADE JURASSIENNE</v>
          </cell>
          <cell r="B136" t="str">
            <v>SAUTÉ DE VEAU</v>
          </cell>
          <cell r="G136" t="str">
            <v>SALADE JURASSIENNE</v>
          </cell>
        </row>
        <row r="137">
          <cell r="A137" t="str">
            <v>SALADE LANDAISE</v>
          </cell>
          <cell r="B137" t="str">
            <v>SPAGHETTI CARBONARA</v>
          </cell>
          <cell r="G137" t="str">
            <v>SALADE LANDAISE</v>
          </cell>
        </row>
        <row r="138">
          <cell r="A138" t="str">
            <v>SALADE LORETTE</v>
          </cell>
          <cell r="B138" t="str">
            <v>SPAGHETTI CARBONARA DE VOLAILLE</v>
          </cell>
          <cell r="G138" t="str">
            <v>SALADE LORETTE</v>
          </cell>
        </row>
        <row r="139">
          <cell r="A139" t="str">
            <v>SALADE LYONNAISE</v>
          </cell>
          <cell r="B139" t="str">
            <v>SPAGHETTIS BOLOGNAISE</v>
          </cell>
          <cell r="G139" t="str">
            <v>SALADE LYONNAISE</v>
          </cell>
        </row>
        <row r="140">
          <cell r="A140" t="str">
            <v>SALADE MARAÎCHERE</v>
          </cell>
          <cell r="B140" t="str">
            <v>STEACK HACHÉ PUR BŒUF</v>
          </cell>
          <cell r="G140" t="str">
            <v>SALADE MARAÎCHERE</v>
          </cell>
        </row>
        <row r="141">
          <cell r="A141" t="str">
            <v>SALADE MARCO POLO</v>
          </cell>
          <cell r="B141" t="str">
            <v>STEAK DE REQUIN BLEU</v>
          </cell>
          <cell r="G141" t="str">
            <v>SALADE MARCO POLO</v>
          </cell>
        </row>
        <row r="142">
          <cell r="A142" t="str">
            <v>SALADE MEDITERRANÉE</v>
          </cell>
          <cell r="B142" t="str">
            <v>TARTE A L'OIGNON</v>
          </cell>
          <cell r="G142" t="str">
            <v>SALADE MEDITERRANÉE</v>
          </cell>
        </row>
        <row r="143">
          <cell r="A143" t="str">
            <v>SALADE MEXICAINE</v>
          </cell>
          <cell r="B143" t="str">
            <v>TARTE AU SAUMON</v>
          </cell>
          <cell r="G143" t="str">
            <v>SALADE MEXICAINE</v>
          </cell>
        </row>
        <row r="144">
          <cell r="A144" t="str">
            <v>SALADE MIXTE AU CRABE</v>
          </cell>
          <cell r="B144" t="str">
            <v>TARTE AUX POIREAUX</v>
          </cell>
          <cell r="G144" t="str">
            <v>SALADE MIXTE AU CRABE</v>
          </cell>
        </row>
        <row r="145">
          <cell r="A145" t="str">
            <v>SALADE NIÇOISE</v>
          </cell>
          <cell r="B145" t="str">
            <v>TARTE CHÈVRE TOMATE BASILIC</v>
          </cell>
          <cell r="G145" t="str">
            <v>SALADE NIÇOISE</v>
          </cell>
        </row>
        <row r="146">
          <cell r="A146" t="str">
            <v>SALADE NORMANDE</v>
          </cell>
          <cell r="B146" t="str">
            <v>TARTE DUO DE POISSONS AUX PETITS LÉGUMES</v>
          </cell>
          <cell r="G146" t="str">
            <v>SALADE NORMANDE</v>
          </cell>
        </row>
        <row r="147">
          <cell r="A147" t="str">
            <v>SALADE ORIENTALE</v>
          </cell>
          <cell r="B147" t="str">
            <v>TARTE PAYSANNE</v>
          </cell>
          <cell r="G147" t="str">
            <v>SALADE ORIENTALE</v>
          </cell>
        </row>
        <row r="148">
          <cell r="A148" t="str">
            <v>SALADE PAYSANNE</v>
          </cell>
          <cell r="B148" t="str">
            <v>TARTE PROVENÇALE</v>
          </cell>
          <cell r="G148" t="str">
            <v>SALADE PAYSANNE</v>
          </cell>
        </row>
        <row r="149">
          <cell r="A149" t="str">
            <v>SALADE PÉKINOISE</v>
          </cell>
          <cell r="B149" t="str">
            <v>TARTIFLETTE MAISON</v>
          </cell>
          <cell r="G149" t="str">
            <v>SALADE PÉKINOISE</v>
          </cell>
        </row>
        <row r="150">
          <cell r="A150" t="str">
            <v>SALADE PIQUE NIQUE</v>
          </cell>
          <cell r="B150" t="str">
            <v>TIMBALLE DE PÂTES AU SAUMON</v>
          </cell>
          <cell r="G150" t="str">
            <v>SALADE PIQUE NIQUE</v>
          </cell>
        </row>
        <row r="151">
          <cell r="A151" t="str">
            <v>SALADE PRINTANIÈRE</v>
          </cell>
          <cell r="B151" t="str">
            <v>TIMBALLE DE PÂTES AUX SAUCISSES</v>
          </cell>
          <cell r="G151" t="str">
            <v>SALADE PRINTANIÈRE</v>
          </cell>
        </row>
        <row r="152">
          <cell r="A152" t="str">
            <v>SALADE RÉMY</v>
          </cell>
          <cell r="B152" t="str">
            <v>TOMATES FARCIES</v>
          </cell>
          <cell r="G152" t="str">
            <v>SALADE RÉMY</v>
          </cell>
        </row>
        <row r="153">
          <cell r="A153" t="str">
            <v>SALADE RUSSE</v>
          </cell>
          <cell r="B153" t="str">
            <v>TOURNEDOS DE VOLAILLE</v>
          </cell>
          <cell r="G153" t="str">
            <v>SALADE RUSSE</v>
          </cell>
        </row>
        <row r="154">
          <cell r="A154" t="str">
            <v>SALADE RUZINOISE</v>
          </cell>
          <cell r="B154" t="str">
            <v>TRIPES À LA MODE DE CAEN</v>
          </cell>
          <cell r="G154" t="str">
            <v>SALADE RUZINOISE</v>
          </cell>
        </row>
        <row r="155">
          <cell r="A155" t="str">
            <v>SALADE SICILIENNE</v>
          </cell>
          <cell r="G155" t="str">
            <v>SALADE SICILIENNE</v>
          </cell>
        </row>
        <row r="156">
          <cell r="A156" t="str">
            <v>SALADE STRASBOURGEOISE</v>
          </cell>
          <cell r="G156" t="str">
            <v>SALADE STRASBOURGEOISE</v>
          </cell>
        </row>
        <row r="157">
          <cell r="A157" t="str">
            <v>SALADE TROPEZIENNE</v>
          </cell>
          <cell r="G157" t="str">
            <v>SALADE TROPEZIENNE</v>
          </cell>
        </row>
        <row r="158">
          <cell r="A158" t="str">
            <v>SALADE VENDÉENNE</v>
          </cell>
          <cell r="G158" t="str">
            <v>SALADE VENDÉENNE</v>
          </cell>
        </row>
        <row r="159">
          <cell r="A159" t="str">
            <v>SALADE VERTE</v>
          </cell>
          <cell r="G159" t="str">
            <v>SALADE WINDSOR</v>
          </cell>
        </row>
        <row r="160">
          <cell r="A160" t="str">
            <v>SALADE WINDSOR</v>
          </cell>
          <cell r="G160" t="str">
            <v>SALAMI</v>
          </cell>
        </row>
        <row r="161">
          <cell r="A161" t="str">
            <v>SALAMI</v>
          </cell>
          <cell r="G161" t="str">
            <v>SARDINES À LA TOMATE</v>
          </cell>
        </row>
        <row r="162">
          <cell r="A162" t="str">
            <v>SARDINES À LA TOMATE</v>
          </cell>
          <cell r="G162" t="str">
            <v>SARDINES À L'HUILE</v>
          </cell>
        </row>
        <row r="163">
          <cell r="A163" t="str">
            <v>SARDINES À L'HUILE</v>
          </cell>
          <cell r="G163" t="str">
            <v>SAUCISSON À L'AIL</v>
          </cell>
        </row>
        <row r="164">
          <cell r="A164" t="str">
            <v>SAUCISSON À L'AIL</v>
          </cell>
          <cell r="G164" t="str">
            <v>SAUCISSON SEC</v>
          </cell>
        </row>
        <row r="165">
          <cell r="A165" t="str">
            <v>SAUCISSON SEC</v>
          </cell>
          <cell r="G165" t="str">
            <v>SAUMON A LA RUSSE</v>
          </cell>
        </row>
        <row r="166">
          <cell r="A166" t="str">
            <v>SAUMON A LA RUSSE</v>
          </cell>
          <cell r="G166" t="str">
            <v>SURIMI MAYONNAISE</v>
          </cell>
        </row>
        <row r="167">
          <cell r="A167" t="str">
            <v>SURIMI MAYONNAISE</v>
          </cell>
          <cell r="G167" t="str">
            <v>TABOULÉ DE CREVETTES A LA MENTHE</v>
          </cell>
        </row>
        <row r="168">
          <cell r="A168" t="str">
            <v>TABOULÉ DE CREVETTES A LA MENTHE</v>
          </cell>
          <cell r="G168" t="str">
            <v>TABOULÉ DE SURIMI A LA MENTHE</v>
          </cell>
        </row>
        <row r="169">
          <cell r="A169" t="str">
            <v>TABOULÉ DE SURIMI A LA MENTHE</v>
          </cell>
          <cell r="G169" t="str">
            <v>TABOULÉ DE VOLAILLE MAISON</v>
          </cell>
        </row>
        <row r="170">
          <cell r="A170" t="str">
            <v>TABOULÉ DE VOLAILLE MAISON</v>
          </cell>
          <cell r="G170" t="str">
            <v>TABOULÉ D'ÉBLY® MAISON</v>
          </cell>
        </row>
        <row r="171">
          <cell r="A171" t="str">
            <v>TABOULÉ D'ÉBLY® MAISON</v>
          </cell>
          <cell r="G171" t="str">
            <v>TABOULÉ EXOTIQUE MAISON</v>
          </cell>
        </row>
        <row r="172">
          <cell r="A172" t="str">
            <v>TABOULÉ EXOTIQUE MAISON</v>
          </cell>
          <cell r="G172" t="str">
            <v>TABOULÉ JAMBON CIBOULETTE MAISON</v>
          </cell>
        </row>
        <row r="173">
          <cell r="A173" t="str">
            <v>TABOULÉ JAMBON CIBOULETTE MAISON</v>
          </cell>
          <cell r="G173" t="str">
            <v>TABOULÉ MAROCAIN MAISON</v>
          </cell>
        </row>
        <row r="174">
          <cell r="A174" t="str">
            <v>TABOULÉ MAROCAIN MAISON</v>
          </cell>
          <cell r="G174" t="str">
            <v>TABOULÉ OCEANE (AU THON)</v>
          </cell>
        </row>
        <row r="175">
          <cell r="A175" t="str">
            <v>TABOULÉ OCEANE (AU THON)</v>
          </cell>
          <cell r="G175" t="str">
            <v>TABOULÉ SAUMON ANETH</v>
          </cell>
        </row>
        <row r="176">
          <cell r="A176" t="str">
            <v>TABOULÉ SAUMON ANETH</v>
          </cell>
          <cell r="G176" t="str">
            <v>TARTE OIGNONS POIREAUX</v>
          </cell>
        </row>
        <row r="177">
          <cell r="A177" t="str">
            <v>TARTE OIGNONS POIREAUX</v>
          </cell>
          <cell r="G177" t="str">
            <v>TERRINE DE LÉGUMES</v>
          </cell>
        </row>
        <row r="178">
          <cell r="A178" t="str">
            <v>TERRINE DE LÉGUMES</v>
          </cell>
          <cell r="G178" t="str">
            <v>TERRINE DE POISSON</v>
          </cell>
        </row>
        <row r="179">
          <cell r="A179" t="str">
            <v>TERRINE DE POISSON</v>
          </cell>
          <cell r="G179" t="str">
            <v>TOMATE À CROQUER</v>
          </cell>
        </row>
        <row r="180">
          <cell r="A180" t="str">
            <v>TOMATE À CROQUER</v>
          </cell>
          <cell r="G180" t="str">
            <v>TOMATES ET 1/2 ŒUF</v>
          </cell>
        </row>
        <row r="181">
          <cell r="A181" t="str">
            <v>TOMATES ET 1/2 ŒUF</v>
          </cell>
          <cell r="G181" t="str">
            <v>TOMATES ET CÉLERI</v>
          </cell>
        </row>
        <row r="182">
          <cell r="A182" t="str">
            <v>TOMATES ET CÉLERI</v>
          </cell>
          <cell r="G182" t="str">
            <v>TOMATES ET CONCOMBRES</v>
          </cell>
        </row>
        <row r="183">
          <cell r="A183" t="str">
            <v>TOMATES ET CONCOMBRES</v>
          </cell>
          <cell r="G183" t="str">
            <v>TOMATES ET FETA</v>
          </cell>
        </row>
        <row r="184">
          <cell r="A184" t="str">
            <v>TOMATES ET FETA</v>
          </cell>
          <cell r="G184" t="str">
            <v>TOMATES ET MAÏS</v>
          </cell>
        </row>
        <row r="185">
          <cell r="A185" t="str">
            <v>TOMATES ET MAÏS</v>
          </cell>
          <cell r="G185" t="str">
            <v>TOMATES MONÉGASQUES</v>
          </cell>
        </row>
        <row r="186">
          <cell r="A186" t="str">
            <v>TOMATES MONÉGASQUES</v>
          </cell>
          <cell r="G186" t="str">
            <v>TOMATES VINAIGRETTE</v>
          </cell>
        </row>
        <row r="187">
          <cell r="A187" t="str">
            <v>TOMATES VINAIGRETTE</v>
          </cell>
          <cell r="G187" t="str">
            <v>TRIO DE LÉGUMES</v>
          </cell>
        </row>
        <row r="188">
          <cell r="A188" t="str">
            <v>TRIO DE LÉGUMES</v>
          </cell>
          <cell r="G188" t="str">
            <v>TRIO DE RÂPÉS À LA BETTERAVE</v>
          </cell>
        </row>
        <row r="189">
          <cell r="A189" t="str">
            <v>TRIO DE RÂPÉS À LA BETTERAVE</v>
          </cell>
          <cell r="G189" t="str">
            <v>VELOUTÉ DE LÉGUMES TOTAL</v>
          </cell>
        </row>
        <row r="190">
          <cell r="A190" t="str">
            <v>VELOUTÉ DE LÉGUMES TOTAL</v>
          </cell>
          <cell r="G190" t="str">
            <v>AIGUILLETTE DE POULET TOTAL</v>
          </cell>
        </row>
        <row r="191">
          <cell r="G191" t="str">
            <v>ANDOUILLETTE</v>
          </cell>
        </row>
        <row r="192">
          <cell r="G192" t="str">
            <v>BEIGNET DE CALAMAR À LA ROMAINE</v>
          </cell>
        </row>
        <row r="193">
          <cell r="G193" t="str">
            <v>BLANQUETTE DE SAUMON</v>
          </cell>
        </row>
        <row r="194">
          <cell r="G194" t="str">
            <v>BLANQUETTE DE THON MAISON</v>
          </cell>
        </row>
        <row r="195">
          <cell r="G195" t="str">
            <v>BLANQUETTE DE VEAU</v>
          </cell>
        </row>
        <row r="196">
          <cell r="G196" t="str">
            <v>BLANQUETTE DE VOLAILLE</v>
          </cell>
        </row>
        <row r="197">
          <cell r="G197" t="str">
            <v>BŒUF BOURGUIGNON</v>
          </cell>
        </row>
        <row r="198">
          <cell r="G198" t="str">
            <v>BŒUF BRAISÉ</v>
          </cell>
        </row>
        <row r="199">
          <cell r="G199" t="str">
            <v>BŒUF EN DAUBE</v>
          </cell>
        </row>
        <row r="200">
          <cell r="G200" t="str">
            <v>BŒUF LYONNAIS</v>
          </cell>
        </row>
        <row r="201">
          <cell r="G201" t="str">
            <v>BŒUF MODE</v>
          </cell>
        </row>
        <row r="202">
          <cell r="G202" t="str">
            <v>BOUDIN BLANC</v>
          </cell>
        </row>
        <row r="203">
          <cell r="G203" t="str">
            <v>BOUDIN NOIR</v>
          </cell>
        </row>
        <row r="204">
          <cell r="G204" t="str">
            <v>BRANDADE DE POISSON MAISON</v>
          </cell>
        </row>
        <row r="205">
          <cell r="G205" t="str">
            <v>BROCHETTE DE PORC</v>
          </cell>
        </row>
        <row r="206">
          <cell r="G206" t="str">
            <v>BURGER DE BŒUF</v>
          </cell>
        </row>
        <row r="207">
          <cell r="G207" t="str">
            <v>CAILLE FARCIE</v>
          </cell>
        </row>
        <row r="208">
          <cell r="G208" t="str">
            <v>CALAMARS À LA DIEPPOISE</v>
          </cell>
        </row>
        <row r="209">
          <cell r="G209" t="str">
            <v>CALAMARS À L'ARMORICAINE</v>
          </cell>
        </row>
        <row r="210">
          <cell r="G210" t="str">
            <v>CANETTE À L'ORANGE</v>
          </cell>
        </row>
        <row r="211">
          <cell r="G211" t="str">
            <v>CARBONADE DE BŒUF</v>
          </cell>
        </row>
        <row r="212">
          <cell r="G212" t="str">
            <v>CASSOULET AUX MANCHONS DE CANARD MAISON</v>
          </cell>
        </row>
        <row r="213">
          <cell r="G213" t="str">
            <v>CASSOULET MAISON</v>
          </cell>
        </row>
        <row r="214">
          <cell r="G214" t="str">
            <v>CERVELAS AUX LENTILLES</v>
          </cell>
        </row>
        <row r="215">
          <cell r="G215" t="str">
            <v>CERVELAS FUMÉ</v>
          </cell>
        </row>
        <row r="216">
          <cell r="G216" t="str">
            <v>CHILI CON CARNE</v>
          </cell>
        </row>
        <row r="217">
          <cell r="G217" t="str">
            <v>CHIPOLATAS</v>
          </cell>
        </row>
        <row r="218">
          <cell r="G218" t="str">
            <v>CHOU FARCI</v>
          </cell>
        </row>
        <row r="219">
          <cell r="G219" t="str">
            <v>CHOUCROUTE DE LA MER MAISON</v>
          </cell>
        </row>
        <row r="220">
          <cell r="G220" t="str">
            <v>CHOUCROUTE TOTAL</v>
          </cell>
        </row>
        <row r="221">
          <cell r="G221" t="str">
            <v>COLIN PANÉ</v>
          </cell>
        </row>
        <row r="222">
          <cell r="G222" t="str">
            <v>COLOMBO DE PORC</v>
          </cell>
        </row>
        <row r="223">
          <cell r="G223" t="str">
            <v>COQ AU VIN</v>
          </cell>
        </row>
        <row r="224">
          <cell r="G224" t="str">
            <v>CORDON BLEU DE DINDE</v>
          </cell>
        </row>
        <row r="225">
          <cell r="G225" t="str">
            <v>CÔTE DE PORC</v>
          </cell>
        </row>
        <row r="226">
          <cell r="G226" t="str">
            <v>CÔTES D'AGNEAU</v>
          </cell>
        </row>
        <row r="227">
          <cell r="G227" t="str">
            <v>COURGETTE FARCIE</v>
          </cell>
        </row>
        <row r="228">
          <cell r="G228" t="str">
            <v>COUSCOUS DE LA MER MAISON</v>
          </cell>
        </row>
        <row r="229">
          <cell r="G229" t="str">
            <v>COUSCOUS MAISON</v>
          </cell>
        </row>
        <row r="230">
          <cell r="G230" t="str">
            <v>CRÊPES FOURRES-SALADE VERTE</v>
          </cell>
        </row>
        <row r="231">
          <cell r="G231" t="str">
            <v>CRÉPINETTE DE VOLAILLE</v>
          </cell>
        </row>
        <row r="232">
          <cell r="G232" t="str">
            <v>CROQUE CHEESE</v>
          </cell>
        </row>
        <row r="233">
          <cell r="G233" t="str">
            <v>CUISSE DE CANETTE</v>
          </cell>
        </row>
        <row r="234">
          <cell r="G234" t="str">
            <v>CUISSE DE POULE EN CONFIT</v>
          </cell>
        </row>
        <row r="235">
          <cell r="G235" t="str">
            <v>CUISSE DE POULET</v>
          </cell>
        </row>
        <row r="236">
          <cell r="G236" t="str">
            <v>CURRY DE SAUMON</v>
          </cell>
        </row>
        <row r="237">
          <cell r="G237" t="str">
            <v>DEMI-COQUELET RÔTI</v>
          </cell>
        </row>
        <row r="238">
          <cell r="G238" t="str">
            <v>DOS DE COLIN</v>
          </cell>
        </row>
        <row r="239">
          <cell r="G239" t="str">
            <v>DOS DE COLIN MEUNIÈRE</v>
          </cell>
        </row>
        <row r="240">
          <cell r="G240" t="str">
            <v>DUO DE POISSONS AUX PETITS LÉGUMES</v>
          </cell>
        </row>
        <row r="241">
          <cell r="G241" t="str">
            <v>ÉCHINE DE PORC RÔTIE</v>
          </cell>
        </row>
        <row r="242">
          <cell r="G242" t="str">
            <v>ÉMINCÉ DE BŒUF</v>
          </cell>
        </row>
        <row r="243">
          <cell r="G243" t="str">
            <v>ÉMINCÉ DE PORC</v>
          </cell>
        </row>
        <row r="244">
          <cell r="G244" t="str">
            <v>ÉMINCÉ DE VOLAILLE</v>
          </cell>
        </row>
        <row r="245">
          <cell r="G245" t="str">
            <v>ENDIVES AU JAMBON</v>
          </cell>
        </row>
        <row r="246">
          <cell r="G246" t="str">
            <v>ESCALOPE DE DINDE</v>
          </cell>
        </row>
        <row r="247">
          <cell r="G247" t="str">
            <v>ESCALOPE VIENNOISE</v>
          </cell>
        </row>
        <row r="248">
          <cell r="G248" t="str">
            <v>ESTOUFFADE DE BŒUF</v>
          </cell>
        </row>
        <row r="249">
          <cell r="G249" t="str">
            <v>FEUILLETE DE ST JACQUES ET CREVETTES</v>
          </cell>
        </row>
        <row r="250">
          <cell r="G250" t="str">
            <v>FILET DE HOKI PANÉ</v>
          </cell>
        </row>
        <row r="251">
          <cell r="G251" t="str">
            <v>FILET DE POULET</v>
          </cell>
        </row>
        <row r="252">
          <cell r="G252" t="str">
            <v>FILET DE SAUMON</v>
          </cell>
        </row>
        <row r="253">
          <cell r="G253" t="str">
            <v>FILET MEUNIÈRE</v>
          </cell>
        </row>
        <row r="254">
          <cell r="G254" t="str">
            <v>FRICASSÉE DE DINDONNEAU</v>
          </cell>
        </row>
        <row r="255">
          <cell r="G255" t="str">
            <v>FRICASSÉE DE PORC</v>
          </cell>
        </row>
        <row r="256">
          <cell r="G256" t="str">
            <v>GIGOT D'AGNEAU</v>
          </cell>
        </row>
        <row r="257">
          <cell r="G257" t="str">
            <v>GOULASCH DE BŒUF</v>
          </cell>
        </row>
        <row r="258">
          <cell r="G258" t="str">
            <v>GRATIN DE POMMES DE TERRE AUX DÉS DE VOLAILLE</v>
          </cell>
        </row>
        <row r="259">
          <cell r="G259" t="str">
            <v>GRATIN SAVOYARD MAISON</v>
          </cell>
        </row>
        <row r="260">
          <cell r="G260" t="str">
            <v>HACHIS PARMENTIER MAISON-SALADE VERTE</v>
          </cell>
        </row>
        <row r="261">
          <cell r="G261" t="str">
            <v>JAMBON BLANC</v>
          </cell>
        </row>
        <row r="262">
          <cell r="G262" t="str">
            <v>JAMBON GRILL</v>
          </cell>
        </row>
        <row r="263">
          <cell r="G263" t="str">
            <v>JUMEAU DE BŒUF</v>
          </cell>
        </row>
        <row r="264">
          <cell r="G264" t="str">
            <v>LANGUE DE PORC</v>
          </cell>
        </row>
        <row r="265">
          <cell r="G265" t="str">
            <v>LASAGNES BOLOGNAISE-SALADE VERTE</v>
          </cell>
        </row>
        <row r="266">
          <cell r="G266" t="str">
            <v>LASAGNES DE SAUMON</v>
          </cell>
        </row>
        <row r="267">
          <cell r="G267" t="str">
            <v>LENTILLES A LA BERRICHONNE MAISON</v>
          </cell>
        </row>
        <row r="268">
          <cell r="G268" t="str">
            <v>MANCHONS DE CANARD CONFITS</v>
          </cell>
        </row>
        <row r="269">
          <cell r="G269" t="str">
            <v>MARENGO DE VEAU</v>
          </cell>
        </row>
        <row r="270">
          <cell r="G270" t="str">
            <v>MARENGO DE VOLAILLE</v>
          </cell>
        </row>
        <row r="271">
          <cell r="G271" t="str">
            <v>MERGUEZ</v>
          </cell>
        </row>
        <row r="272">
          <cell r="G272" t="str">
            <v>MIGNONNETTE DE BŒUF</v>
          </cell>
        </row>
        <row r="273">
          <cell r="G273" t="str">
            <v>MIXED GRILL</v>
          </cell>
        </row>
        <row r="274">
          <cell r="G274" t="str">
            <v>MOUSSAKA</v>
          </cell>
        </row>
        <row r="275">
          <cell r="G275" t="str">
            <v>NAVARIN D'AGNEAU</v>
          </cell>
        </row>
        <row r="276">
          <cell r="G276" t="str">
            <v>NAVARIN DE POISSON</v>
          </cell>
        </row>
        <row r="277">
          <cell r="G277" t="str">
            <v>NUGGETS DE VOLAILLE</v>
          </cell>
        </row>
        <row r="278">
          <cell r="G278" t="str">
            <v>ŒUF DUR-SAUCE BECHAMEL</v>
          </cell>
        </row>
        <row r="279">
          <cell r="G279" t="str">
            <v>OMELETTE AU FROMAGE</v>
          </cell>
        </row>
        <row r="280">
          <cell r="G280" t="str">
            <v>OMELETTE AUX CHAMPIGNONS</v>
          </cell>
        </row>
        <row r="281">
          <cell r="G281" t="str">
            <v>OMELETTE NATURE</v>
          </cell>
        </row>
        <row r="282">
          <cell r="G282" t="str">
            <v>PAËLLA DE LA MER</v>
          </cell>
        </row>
        <row r="283">
          <cell r="G283" t="str">
            <v>PAËLLA MAISON</v>
          </cell>
        </row>
        <row r="284">
          <cell r="G284" t="str">
            <v>PALERON DE BŒUF</v>
          </cell>
        </row>
        <row r="285">
          <cell r="G285" t="str">
            <v>PALETTE DE PORC À LA DIABLE</v>
          </cell>
        </row>
        <row r="286">
          <cell r="G286" t="str">
            <v>PAUPIETTE DE VEAU</v>
          </cell>
        </row>
        <row r="287">
          <cell r="G287" t="str">
            <v>PETIT SALÉ AUX LENTILLES</v>
          </cell>
        </row>
        <row r="288">
          <cell r="G288" t="str">
            <v>PINTADEAU RÔTI</v>
          </cell>
        </row>
        <row r="289">
          <cell r="G289" t="str">
            <v>PIZZA-SALADE VERTE</v>
          </cell>
        </row>
        <row r="290">
          <cell r="G290" t="str">
            <v>POIREAUX AU JAMBON</v>
          </cell>
        </row>
        <row r="291">
          <cell r="G291" t="str">
            <v>POISSONNETTE</v>
          </cell>
        </row>
        <row r="292">
          <cell r="G292" t="str">
            <v>POITRINE DE VEAU FARCIE</v>
          </cell>
        </row>
        <row r="293">
          <cell r="G293" t="str">
            <v>POMMES DE TERRE FARCIES</v>
          </cell>
        </row>
        <row r="294">
          <cell r="G294" t="str">
            <v>POT AU FEU DE LA MER MAISON</v>
          </cell>
        </row>
        <row r="295">
          <cell r="G295" t="str">
            <v>POT AU FEU MAISON</v>
          </cell>
        </row>
        <row r="296">
          <cell r="G296" t="str">
            <v>POTÉE BRETONNE</v>
          </cell>
        </row>
        <row r="297">
          <cell r="G297" t="str">
            <v>POULARDE AU VIN BLANC</v>
          </cell>
        </row>
        <row r="298">
          <cell r="G298" t="str">
            <v>POULARDE SAUCE SUPRÊME</v>
          </cell>
        </row>
        <row r="299">
          <cell r="G299" t="str">
            <v>POULE AU POT</v>
          </cell>
        </row>
        <row r="300">
          <cell r="G300" t="str">
            <v>POULET AUX ÉPICES</v>
          </cell>
        </row>
        <row r="301">
          <cell r="G301" t="str">
            <v>POULET BASQUAISE</v>
          </cell>
        </row>
        <row r="302">
          <cell r="G302" t="str">
            <v>POULET MARENGO</v>
          </cell>
        </row>
        <row r="303">
          <cell r="G303" t="str">
            <v>POULET RÔTI</v>
          </cell>
        </row>
        <row r="304">
          <cell r="G304" t="str">
            <v>QUICHE LORRAINE-SALADE VERTE</v>
          </cell>
        </row>
        <row r="305">
          <cell r="G305" t="str">
            <v>RAGOUT D'AGNEAU</v>
          </cell>
        </row>
        <row r="306">
          <cell r="G306" t="str">
            <v>RAVIOLIS AU BŒUF</v>
          </cell>
        </row>
        <row r="307">
          <cell r="G307" t="str">
            <v>RIZZOTTO</v>
          </cell>
        </row>
        <row r="308">
          <cell r="G308" t="str">
            <v>ROGNONS DE BŒUF</v>
          </cell>
        </row>
        <row r="309">
          <cell r="G309" t="str">
            <v>RÔTI DE BŒUF</v>
          </cell>
        </row>
        <row r="310">
          <cell r="G310" t="str">
            <v>RÔTI DE FILET DE DINDE CHAUD</v>
          </cell>
        </row>
        <row r="311">
          <cell r="G311" t="str">
            <v>ROTI DE FILET DE DINDE FROID</v>
          </cell>
        </row>
        <row r="312">
          <cell r="G312" t="str">
            <v>RÔTI DE LAPIN FARCI AUX PRUNEAUX</v>
          </cell>
        </row>
        <row r="313">
          <cell r="G313" t="str">
            <v>RÔTI DE PORC</v>
          </cell>
        </row>
        <row r="314">
          <cell r="G314" t="str">
            <v>RÔTI DE PORC BRAISÉ</v>
          </cell>
        </row>
        <row r="315">
          <cell r="G315" t="str">
            <v>RÔTI DE VEAU</v>
          </cell>
        </row>
        <row r="316">
          <cell r="G316" t="str">
            <v>SAUCISSE DE FRANCFORT</v>
          </cell>
        </row>
        <row r="317">
          <cell r="G317" t="str">
            <v>SAUCISSE DE MONTBÉLIARD</v>
          </cell>
        </row>
        <row r="318">
          <cell r="G318" t="str">
            <v>SAUCISSE DE TOULOUSE</v>
          </cell>
        </row>
        <row r="319">
          <cell r="G319" t="str">
            <v>SAUCISSE KNACK</v>
          </cell>
        </row>
        <row r="320">
          <cell r="G320" t="str">
            <v>SAUTÉ DE BŒUF</v>
          </cell>
        </row>
        <row r="321">
          <cell r="G321" t="str">
            <v>SAUTÉ DE DINDE</v>
          </cell>
        </row>
        <row r="322">
          <cell r="G322" t="str">
            <v>SAUTÉ DE PORC</v>
          </cell>
        </row>
        <row r="323">
          <cell r="G323" t="str">
            <v>SAUTÉ DE POULET</v>
          </cell>
        </row>
        <row r="324">
          <cell r="G324" t="str">
            <v>SAUTÉ DE VEAU</v>
          </cell>
        </row>
        <row r="325">
          <cell r="G325" t="str">
            <v>SPAGHETTI CARBONARA</v>
          </cell>
        </row>
        <row r="326">
          <cell r="G326" t="str">
            <v>SPAGHETTI CARBONARA DE VOLAILLE</v>
          </cell>
        </row>
        <row r="327">
          <cell r="G327" t="str">
            <v>SPAGHETTIS BOLOGNAISE</v>
          </cell>
        </row>
        <row r="328">
          <cell r="G328" t="str">
            <v>STEACK HACHÉ PUR BŒUF</v>
          </cell>
        </row>
        <row r="329">
          <cell r="G329" t="str">
            <v>STEAK DE REQUIN BLEU</v>
          </cell>
        </row>
        <row r="330">
          <cell r="G330" t="str">
            <v>TARTE A L'OIGNON</v>
          </cell>
        </row>
        <row r="331">
          <cell r="G331" t="str">
            <v>TARTE AU SAUMON</v>
          </cell>
        </row>
        <row r="332">
          <cell r="G332" t="str">
            <v>TARTE AUX POIREAUX</v>
          </cell>
        </row>
        <row r="333">
          <cell r="G333" t="str">
            <v>TARTE CHÈVRE TOMATE BASILIC</v>
          </cell>
        </row>
        <row r="334">
          <cell r="G334" t="str">
            <v>TARTE DUO DE POISSONS AUX PETITS LÉGUMES</v>
          </cell>
        </row>
        <row r="335">
          <cell r="G335" t="str">
            <v>TARTE PAYSANNE</v>
          </cell>
        </row>
        <row r="336">
          <cell r="G336" t="str">
            <v>TARTE PROVENÇALE</v>
          </cell>
        </row>
        <row r="337">
          <cell r="G337" t="str">
            <v>TARTIFLETTE MAISON</v>
          </cell>
        </row>
        <row r="338">
          <cell r="G338" t="str">
            <v>TIMBALLE DE PÂTES AU SAUMON</v>
          </cell>
        </row>
        <row r="339">
          <cell r="G339" t="str">
            <v>TIMBALLE DE PÂTES AUX SAUCISSES</v>
          </cell>
        </row>
        <row r="340">
          <cell r="G340" t="str">
            <v>TOMATES FARCIES</v>
          </cell>
        </row>
        <row r="341">
          <cell r="G341" t="str">
            <v>TOURNEDOS DE VOLAILLE</v>
          </cell>
        </row>
        <row r="342">
          <cell r="G342" t="str">
            <v>TRIPES À LA MODE DE CAEN</v>
          </cell>
        </row>
        <row r="343">
          <cell r="G343" t="str">
            <v>CREME AUX POIVRONS ROUGES</v>
          </cell>
        </row>
        <row r="344">
          <cell r="G344" t="str">
            <v>SAUCE A LA CREME</v>
          </cell>
        </row>
        <row r="345">
          <cell r="G345" t="str">
            <v>SAUCE A L'ARMORICAINE</v>
          </cell>
        </row>
        <row r="346">
          <cell r="G346" t="str">
            <v>SAUCE AU PAPRIKA</v>
          </cell>
        </row>
        <row r="347">
          <cell r="G347" t="str">
            <v>SAUCE AURORE</v>
          </cell>
        </row>
        <row r="348">
          <cell r="G348" t="str">
            <v>SAUCE CHASSEUR</v>
          </cell>
        </row>
        <row r="349">
          <cell r="G349" t="str">
            <v>SAUCE FORESTIERE</v>
          </cell>
        </row>
        <row r="350">
          <cell r="G350" t="str">
            <v>SAUCE FROMAGE BLANC AU CURRY</v>
          </cell>
        </row>
        <row r="351">
          <cell r="G351" t="str">
            <v>SAUCE MADERE</v>
          </cell>
        </row>
        <row r="352">
          <cell r="G352" t="str">
            <v>SAUCE NORMANDE</v>
          </cell>
        </row>
        <row r="353">
          <cell r="G353" t="str">
            <v>SAUCE PAYSANNE</v>
          </cell>
        </row>
        <row r="354">
          <cell r="G354" t="str">
            <v>SAUCE PROVENCALE</v>
          </cell>
        </row>
        <row r="355">
          <cell r="G355" t="str">
            <v>SAUCE TARTARE</v>
          </cell>
        </row>
        <row r="356">
          <cell r="G356" t="str">
            <v>SAUCE TOMATE</v>
          </cell>
        </row>
        <row r="357">
          <cell r="G357" t="str">
            <v>BOHÉMIENNE DE LÉGUMES</v>
          </cell>
        </row>
        <row r="358">
          <cell r="G358" t="str">
            <v>BROCOLIS</v>
          </cell>
        </row>
        <row r="359">
          <cell r="G359" t="str">
            <v>CAROTTES RISSOLÉES</v>
          </cell>
        </row>
        <row r="360">
          <cell r="G360" t="str">
            <v>CAROTTES VAPEUR</v>
          </cell>
        </row>
        <row r="361">
          <cell r="G361" t="str">
            <v>CÉLERI GARNITURE</v>
          </cell>
        </row>
        <row r="362">
          <cell r="G362" t="str">
            <v>CHIPS</v>
          </cell>
        </row>
        <row r="363">
          <cell r="G363" t="str">
            <v>CHOU BRAISÉ</v>
          </cell>
        </row>
        <row r="364">
          <cell r="G364" t="str">
            <v>CHOU DE BRUXELLES</v>
          </cell>
        </row>
        <row r="365">
          <cell r="G365" t="str">
            <v>CHOUX FLEURS À LA PROVENÇALE</v>
          </cell>
        </row>
        <row r="366">
          <cell r="G366" t="str">
            <v>CHOUX FLEURS AUX CÂPRES</v>
          </cell>
        </row>
        <row r="367">
          <cell r="G367" t="str">
            <v>CHOUX FLEURS VAPEUR</v>
          </cell>
        </row>
        <row r="368">
          <cell r="G368" t="str">
            <v>CHOUX ROMANESCO</v>
          </cell>
        </row>
        <row r="369">
          <cell r="G369" t="str">
            <v>COQUILLETTES</v>
          </cell>
        </row>
        <row r="370">
          <cell r="G370" t="str">
            <v>COQUILLETTES GRATINEES</v>
          </cell>
        </row>
        <row r="371">
          <cell r="G371" t="str">
            <v>CÔTES DE BLETTES</v>
          </cell>
        </row>
        <row r="372">
          <cell r="G372" t="str">
            <v>COURGETTE SAUTÉES</v>
          </cell>
        </row>
        <row r="373">
          <cell r="G373" t="str">
            <v>COURGETTES A LA PROVENCALE</v>
          </cell>
        </row>
        <row r="374">
          <cell r="G374" t="str">
            <v>COURGETTES A L'AIL</v>
          </cell>
        </row>
        <row r="375">
          <cell r="G375" t="str">
            <v>ÉBLY</v>
          </cell>
        </row>
        <row r="376">
          <cell r="G376" t="str">
            <v>ÉBLY AUX PETITS LÉGUMES</v>
          </cell>
        </row>
        <row r="377">
          <cell r="G377" t="str">
            <v>ENDIVES BRAISÉES</v>
          </cell>
        </row>
        <row r="378">
          <cell r="G378" t="str">
            <v>ÉPINARDS À LA CRÈME BÉCHAMEL</v>
          </cell>
        </row>
        <row r="379">
          <cell r="G379" t="str">
            <v>EPINARDS ET POMMES VAPEUR</v>
          </cell>
        </row>
        <row r="380">
          <cell r="G380" t="str">
            <v>EPINARDS ET RIZ</v>
          </cell>
        </row>
        <row r="381">
          <cell r="G381" t="str">
            <v>FARFALLES</v>
          </cell>
        </row>
        <row r="382">
          <cell r="G382" t="str">
            <v>FLAGEOLETS</v>
          </cell>
        </row>
        <row r="383">
          <cell r="G383" t="str">
            <v>FRITES</v>
          </cell>
        </row>
        <row r="384">
          <cell r="G384" t="str">
            <v>GRATIN DE BROCOLIS</v>
          </cell>
        </row>
        <row r="385">
          <cell r="G385" t="str">
            <v>GRATIN DE CHOUX FLEURS</v>
          </cell>
        </row>
        <row r="386">
          <cell r="G386" t="str">
            <v>GRATIN DE COURGETTES</v>
          </cell>
        </row>
        <row r="387">
          <cell r="G387" t="str">
            <v>HARICOTS BEURRE</v>
          </cell>
        </row>
        <row r="388">
          <cell r="G388" t="str">
            <v>HARICOTS BLANCS</v>
          </cell>
        </row>
        <row r="389">
          <cell r="G389" t="str">
            <v>HARICOTS BLANCS Á LA BRETONNE</v>
          </cell>
        </row>
        <row r="390">
          <cell r="G390" t="str">
            <v>HARICOTS BLANCS A LA TOMATE</v>
          </cell>
        </row>
        <row r="391">
          <cell r="G391" t="str">
            <v>HARICOTS VERTS TRES FINS</v>
          </cell>
        </row>
        <row r="392">
          <cell r="G392" t="str">
            <v>JARDINIÈRE DE LÉGUMES</v>
          </cell>
        </row>
        <row r="393">
          <cell r="G393" t="str">
            <v>JULIENNE DE LÉGUMES</v>
          </cell>
        </row>
        <row r="394">
          <cell r="G394" t="str">
            <v>JULIENNE DE LÉGUMES AUX BROCOLIS</v>
          </cell>
        </row>
        <row r="395">
          <cell r="G395" t="str">
            <v>LEGUMES D'HIVER</v>
          </cell>
        </row>
        <row r="396">
          <cell r="G396" t="str">
            <v>LENTILLES</v>
          </cell>
        </row>
        <row r="397">
          <cell r="G397" t="str">
            <v>MACARONIS</v>
          </cell>
        </row>
        <row r="398">
          <cell r="G398" t="str">
            <v>NOUILLES PLATES</v>
          </cell>
        </row>
        <row r="399">
          <cell r="G399" t="str">
            <v>PÂTES A LA TOMATE</v>
          </cell>
        </row>
        <row r="400">
          <cell r="G400" t="str">
            <v>PÂTES AUX POIVRONS ROUGES</v>
          </cell>
        </row>
        <row r="401">
          <cell r="G401" t="str">
            <v>PÂTES TRICOLORES</v>
          </cell>
        </row>
        <row r="402">
          <cell r="G402" t="str">
            <v>PETIT POIS ET CAROTTES</v>
          </cell>
        </row>
        <row r="403">
          <cell r="G403" t="str">
            <v>PETITS POIS À LA FRANÇAISE</v>
          </cell>
        </row>
        <row r="404">
          <cell r="G404" t="str">
            <v>PETITS POIS LANDAIS</v>
          </cell>
        </row>
        <row r="405">
          <cell r="G405" t="str">
            <v>PETITS POIS PAYSANNE</v>
          </cell>
        </row>
        <row r="406">
          <cell r="G406" t="str">
            <v>PETITS POIS TRÈS FINS</v>
          </cell>
        </row>
        <row r="407">
          <cell r="G407" t="str">
            <v>PÔELÉE BRETONNE</v>
          </cell>
        </row>
        <row r="408">
          <cell r="G408" t="str">
            <v>PÔELÉE CAMPAGNARDE</v>
          </cell>
        </row>
        <row r="409">
          <cell r="G409" t="str">
            <v>PÔELÉE CHAMPÊTRE</v>
          </cell>
        </row>
        <row r="410">
          <cell r="G410" t="str">
            <v>PÔELEE DE LEGUMES</v>
          </cell>
        </row>
        <row r="411">
          <cell r="G411" t="str">
            <v>POMMES BOULANGÈRES</v>
          </cell>
        </row>
        <row r="412">
          <cell r="G412" t="str">
            <v>POMMES COCOTTES</v>
          </cell>
        </row>
        <row r="413">
          <cell r="G413" t="str">
            <v>POMMES DE TERRE Á LA PROVENÇALE</v>
          </cell>
        </row>
        <row r="414">
          <cell r="G414" t="str">
            <v>POMMES DE TERRE AU GRATIN</v>
          </cell>
        </row>
        <row r="415">
          <cell r="G415" t="str">
            <v>POMMES DE TERRE AUX PETITS LÉGUMES</v>
          </cell>
        </row>
        <row r="416">
          <cell r="G416" t="str">
            <v>POMMES DE TERRE ET CAROTTES</v>
          </cell>
        </row>
        <row r="417">
          <cell r="G417" t="str">
            <v>POMMES GRAND MÈRE</v>
          </cell>
        </row>
        <row r="418">
          <cell r="G418" t="str">
            <v>POMMES NOISETTES</v>
          </cell>
        </row>
        <row r="419">
          <cell r="G419" t="str">
            <v>POMMES PAILLASSON</v>
          </cell>
        </row>
        <row r="420">
          <cell r="G420" t="str">
            <v>POMMES PERSILLÉES</v>
          </cell>
        </row>
        <row r="421">
          <cell r="G421" t="str">
            <v>POMMES RISSOLÉES</v>
          </cell>
        </row>
        <row r="422">
          <cell r="G422" t="str">
            <v>POMMES VAPEUR</v>
          </cell>
        </row>
        <row r="423">
          <cell r="G423" t="str">
            <v>PRINTANIÈRE DE LÉGUMES</v>
          </cell>
        </row>
        <row r="424">
          <cell r="G424" t="str">
            <v>PURÉE CANTALIENNE</v>
          </cell>
        </row>
        <row r="425">
          <cell r="G425" t="str">
            <v>PURÉE CRÉCY</v>
          </cell>
        </row>
        <row r="426">
          <cell r="G426" t="str">
            <v>PUREE DE BROCOLIS</v>
          </cell>
        </row>
        <row r="427">
          <cell r="G427" t="str">
            <v>PURÉE DE CÉLERI</v>
          </cell>
        </row>
        <row r="428">
          <cell r="G428" t="str">
            <v>PUREE DE POIS CASSES</v>
          </cell>
        </row>
        <row r="429">
          <cell r="G429" t="str">
            <v>PURÉE DE POMMES DE TERRE</v>
          </cell>
        </row>
        <row r="430">
          <cell r="G430" t="str">
            <v xml:space="preserve">PURÉE DE POTIRON </v>
          </cell>
        </row>
        <row r="431">
          <cell r="G431" t="str">
            <v>RATATOUILLE</v>
          </cell>
        </row>
        <row r="432">
          <cell r="G432" t="str">
            <v>RATATOUILLE ET RIZ</v>
          </cell>
        </row>
        <row r="433">
          <cell r="G433" t="str">
            <v>RATATOUILLE ET SEMOULE</v>
          </cell>
        </row>
        <row r="434">
          <cell r="G434" t="str">
            <v>RIZ</v>
          </cell>
        </row>
        <row r="435">
          <cell r="G435" t="str">
            <v>RIZ Á L'INDIENNE</v>
          </cell>
        </row>
        <row r="436">
          <cell r="G436" t="str">
            <v>RIZ ARLEQUIN</v>
          </cell>
        </row>
        <row r="437">
          <cell r="G437" t="str">
            <v>RIZ AUX POIVRONS</v>
          </cell>
        </row>
        <row r="438">
          <cell r="G438" t="str">
            <v>RIZ BIO</v>
          </cell>
        </row>
        <row r="439">
          <cell r="G439" t="str">
            <v>RIZ BIRIAMI</v>
          </cell>
        </row>
        <row r="440">
          <cell r="G440" t="str">
            <v>RIZ CAJUN</v>
          </cell>
        </row>
        <row r="441">
          <cell r="G441" t="str">
            <v>RIZ CALIFORNIEN</v>
          </cell>
        </row>
        <row r="442">
          <cell r="G442" t="str">
            <v>RIZ CANTONAIS</v>
          </cell>
        </row>
        <row r="443">
          <cell r="G443" t="str">
            <v>RIZ CREOLE</v>
          </cell>
        </row>
        <row r="444">
          <cell r="G444" t="str">
            <v>RIZ D'OR</v>
          </cell>
        </row>
        <row r="445">
          <cell r="G445" t="str">
            <v>RIZ GRAND-MÈRE</v>
          </cell>
        </row>
        <row r="446">
          <cell r="G446" t="str">
            <v>RIZ LANDAIS</v>
          </cell>
        </row>
        <row r="447">
          <cell r="G447" t="str">
            <v>RIZ PILAF</v>
          </cell>
        </row>
        <row r="448">
          <cell r="G448" t="str">
            <v>RIZIBIZI</v>
          </cell>
        </row>
        <row r="449">
          <cell r="G449" t="str">
            <v>SALADE VERTE</v>
          </cell>
        </row>
        <row r="450">
          <cell r="G450" t="str">
            <v>SALSIFIS À LA PROVENÇALE</v>
          </cell>
        </row>
        <row r="451">
          <cell r="G451" t="str">
            <v>SALSIFIS À L'AIL</v>
          </cell>
        </row>
        <row r="452">
          <cell r="G452" t="str">
            <v>SALSIFIS PERSILLÉES</v>
          </cell>
        </row>
        <row r="453">
          <cell r="G453" t="str">
            <v>SEMOULE Á LA PROVENÇALE</v>
          </cell>
        </row>
        <row r="454">
          <cell r="G454" t="str">
            <v>SEMOULE DE COUSCOUS</v>
          </cell>
        </row>
        <row r="455">
          <cell r="G455" t="str">
            <v>SPAGHETTIS</v>
          </cell>
        </row>
        <row r="456">
          <cell r="G456" t="str">
            <v>TAGLIATELLES</v>
          </cell>
        </row>
        <row r="457">
          <cell r="G457" t="str">
            <v>TOMATES PROVENÇALES</v>
          </cell>
        </row>
        <row r="458">
          <cell r="G458" t="str">
            <v>TORSADES</v>
          </cell>
        </row>
        <row r="459">
          <cell r="G459" t="str">
            <v>ABRICOT</v>
          </cell>
        </row>
        <row r="460">
          <cell r="G460" t="str">
            <v>ABRICOTS AU SIROP</v>
          </cell>
        </row>
        <row r="461">
          <cell r="G461" t="str">
            <v>ACCAPULCO ANANAS FRAMBOISE</v>
          </cell>
        </row>
        <row r="462">
          <cell r="G462" t="str">
            <v>ANANAS AU SIROP</v>
          </cell>
        </row>
        <row r="463">
          <cell r="G463" t="str">
            <v>ANANAS SAUCE CHOCOLAT</v>
          </cell>
        </row>
        <row r="464">
          <cell r="G464" t="str">
            <v>BANANE</v>
          </cell>
        </row>
        <row r="465">
          <cell r="G465" t="str">
            <v>BARRE BRETONNE ET CRÈME ANGLAISE</v>
          </cell>
        </row>
        <row r="466">
          <cell r="G466" t="str">
            <v>BEIGNET AU CHOCOLAT</v>
          </cell>
        </row>
        <row r="467">
          <cell r="G467" t="str">
            <v>BEIGNET COMPOTE</v>
          </cell>
        </row>
        <row r="468">
          <cell r="G468" t="str">
            <v>BEIGNET CONFITURE</v>
          </cell>
        </row>
        <row r="469">
          <cell r="G469" t="str">
            <v>BISCUITS D'ACCOMPAGNEMENT</v>
          </cell>
        </row>
        <row r="470">
          <cell r="G470" t="str">
            <v>BLEU DOUCEUR</v>
          </cell>
        </row>
        <row r="471">
          <cell r="G471" t="str">
            <v>BLEU PAIN</v>
          </cell>
        </row>
        <row r="472">
          <cell r="G472" t="str">
            <v>BREBICREME</v>
          </cell>
        </row>
        <row r="473">
          <cell r="G473" t="str">
            <v>BRIE</v>
          </cell>
        </row>
        <row r="474">
          <cell r="G474" t="str">
            <v>BROWNIES</v>
          </cell>
        </row>
        <row r="475">
          <cell r="G475" t="str">
            <v>CAMEMBERT PRÉSIDENT®</v>
          </cell>
        </row>
        <row r="476">
          <cell r="G476" t="str">
            <v>CANTADOU</v>
          </cell>
        </row>
        <row r="477">
          <cell r="G477" t="str">
            <v>CANTAL</v>
          </cell>
        </row>
        <row r="478">
          <cell r="G478" t="str">
            <v>CARRÉ D'AS NATURE</v>
          </cell>
        </row>
        <row r="479">
          <cell r="G479" t="str">
            <v>CERISE</v>
          </cell>
        </row>
        <row r="480">
          <cell r="G480" t="str">
            <v>CHANTAILLOU ET FINES HERBES</v>
          </cell>
        </row>
        <row r="481">
          <cell r="G481" t="str">
            <v>CHANTENEIGE</v>
          </cell>
        </row>
        <row r="482">
          <cell r="G482" t="str">
            <v>CHAUSSON AUX POMMES</v>
          </cell>
        </row>
        <row r="483">
          <cell r="G483" t="str">
            <v>CHOU VANILLE</v>
          </cell>
        </row>
        <row r="484">
          <cell r="G484" t="str">
            <v>CLAFOUTIS AUX CERISES</v>
          </cell>
        </row>
        <row r="485">
          <cell r="G485" t="str">
            <v>CLÉMENTINES</v>
          </cell>
        </row>
        <row r="486">
          <cell r="G486" t="str">
            <v>COCKTAIL DE FRUITS</v>
          </cell>
        </row>
        <row r="487">
          <cell r="G487" t="str">
            <v>COCKTAIL DE FRUITS EXOTIQUES</v>
          </cell>
        </row>
        <row r="488">
          <cell r="G488" t="str">
            <v>CŒUR D'ANANAS</v>
          </cell>
        </row>
        <row r="489">
          <cell r="G489" t="str">
            <v>COMPOTE DE PÊCHES APPERTISÉE</v>
          </cell>
        </row>
        <row r="490">
          <cell r="G490" t="str">
            <v>COMPOTE DE POIRES APPERTISÉE</v>
          </cell>
        </row>
        <row r="491">
          <cell r="G491" t="str">
            <v>COMPOTE DE POMMES</v>
          </cell>
        </row>
        <row r="492">
          <cell r="G492" t="str">
            <v>COMPOTE DE POMMES APPERTISÉE</v>
          </cell>
        </row>
        <row r="493">
          <cell r="G493" t="str">
            <v>COMPOTE POMMES ABRICOTS</v>
          </cell>
        </row>
        <row r="494">
          <cell r="G494" t="str">
            <v>COMPOTE POMMES ANANAS</v>
          </cell>
        </row>
        <row r="495">
          <cell r="G495" t="str">
            <v>COMPOTE POMMES BANANES</v>
          </cell>
        </row>
        <row r="496">
          <cell r="G496" t="str">
            <v>COMPOTE POMMES CASSIS</v>
          </cell>
        </row>
        <row r="497">
          <cell r="G497" t="str">
            <v>COMPOTE POMMES FRAISES</v>
          </cell>
        </row>
        <row r="498">
          <cell r="G498" t="str">
            <v>COMPOTE POMMES FRAMBOISES</v>
          </cell>
        </row>
        <row r="499">
          <cell r="G499" t="str">
            <v>CRÈME AUX AMANDES</v>
          </cell>
        </row>
        <row r="500">
          <cell r="G500" t="str">
            <v>CRÈME AUX ŒUFS SAVEUR VANILLE</v>
          </cell>
        </row>
        <row r="501">
          <cell r="G501" t="str">
            <v>CRÈME BRULÉE</v>
          </cell>
        </row>
        <row r="502">
          <cell r="G502" t="str">
            <v>CREME DESSERT CARAMEL</v>
          </cell>
        </row>
        <row r="503">
          <cell r="G503" t="str">
            <v>CREME DESSERT CHOCOLAT</v>
          </cell>
        </row>
        <row r="504">
          <cell r="G504" t="str">
            <v>CREME DESSERT VANILLE</v>
          </cell>
        </row>
        <row r="505">
          <cell r="G505" t="str">
            <v>CRÊPE AU CHOCOLAT</v>
          </cell>
        </row>
        <row r="506">
          <cell r="G506" t="str">
            <v>CROC'LAIT</v>
          </cell>
        </row>
        <row r="507">
          <cell r="G507" t="str">
            <v>CROIX DE MALTE</v>
          </cell>
        </row>
        <row r="508">
          <cell r="G508" t="str">
            <v>DESSERT GOURMAND CAFÉ</v>
          </cell>
        </row>
        <row r="509">
          <cell r="G509" t="str">
            <v>DESSERT GOURMAND CARAMEL ET BEURRE SALÉ</v>
          </cell>
        </row>
        <row r="510">
          <cell r="G510" t="str">
            <v>DESSERT GOURMAND CHOCOLAT</v>
          </cell>
        </row>
        <row r="511">
          <cell r="G511" t="str">
            <v>DESSERT GOURMAND CHOCOLAT BLANC</v>
          </cell>
        </row>
        <row r="512">
          <cell r="G512" t="str">
            <v>DESSERT GOURMAND CHOCOLAT MENTHE</v>
          </cell>
        </row>
        <row r="513">
          <cell r="G513" t="str">
            <v>DONUTS AU CHOCOLAT</v>
          </cell>
        </row>
        <row r="514">
          <cell r="G514" t="str">
            <v>ÉCLAIR AU CAFE</v>
          </cell>
        </row>
        <row r="515">
          <cell r="G515" t="str">
            <v>ÉCLAIR AU CHOCOLAT</v>
          </cell>
        </row>
        <row r="516">
          <cell r="G516" t="str">
            <v>EDAM</v>
          </cell>
        </row>
        <row r="517">
          <cell r="G517" t="str">
            <v>ELSTAR</v>
          </cell>
        </row>
        <row r="518">
          <cell r="G518" t="str">
            <v>EMMENTAL</v>
          </cell>
        </row>
        <row r="519">
          <cell r="G519" t="str">
            <v>ENTREMETS CARAMEL</v>
          </cell>
        </row>
        <row r="520">
          <cell r="G520" t="str">
            <v>ENTREMETS CHOCOLAT</v>
          </cell>
        </row>
        <row r="521">
          <cell r="G521" t="str">
            <v>ENTREMETS PRALINE</v>
          </cell>
        </row>
        <row r="522">
          <cell r="G522" t="str">
            <v>ENTREMETS VANILLE</v>
          </cell>
        </row>
        <row r="523">
          <cell r="G523" t="str">
            <v>FAR BRETON NATURE</v>
          </cell>
        </row>
        <row r="524">
          <cell r="G524" t="str">
            <v>FLAN NAPPE CARAMEL</v>
          </cell>
        </row>
        <row r="525">
          <cell r="G525" t="str">
            <v>FLAN PATISSIER</v>
          </cell>
        </row>
        <row r="526">
          <cell r="G526" t="str">
            <v>FOURNOLS</v>
          </cell>
        </row>
        <row r="527">
          <cell r="G527" t="str">
            <v>FRAIDOU</v>
          </cell>
        </row>
        <row r="528">
          <cell r="G528" t="str">
            <v>FRAISE</v>
          </cell>
        </row>
        <row r="529">
          <cell r="G529" t="str">
            <v>FRAMBOISIER</v>
          </cell>
        </row>
        <row r="530">
          <cell r="G530" t="str">
            <v>FROMAGE BLANC</v>
          </cell>
        </row>
        <row r="531">
          <cell r="G531" t="str">
            <v>FROMAGE BLANC ET SA PUREE DE MYRTILLES</v>
          </cell>
        </row>
        <row r="532">
          <cell r="G532" t="str">
            <v>FROMAGE FRAIS SUCRE</v>
          </cell>
        </row>
        <row r="533">
          <cell r="G533" t="str">
            <v>FRUIT</v>
          </cell>
        </row>
        <row r="534">
          <cell r="G534" t="str">
            <v>GALETTE DES ROIS</v>
          </cell>
        </row>
        <row r="535">
          <cell r="G535" t="str">
            <v>GÂTEAU DE RIZ NAPPÉ DE CARAMEL</v>
          </cell>
        </row>
        <row r="536">
          <cell r="G536" t="str">
            <v>GÂTEAU DE SAVOIE</v>
          </cell>
        </row>
        <row r="537">
          <cell r="G537" t="str">
            <v>GÂTEAU PASCAL</v>
          </cell>
        </row>
        <row r="538">
          <cell r="G538" t="str">
            <v>GAUFRE DE LIÈGE</v>
          </cell>
        </row>
        <row r="539">
          <cell r="G539" t="str">
            <v>GAUFRE DE LIÈGE AU CHOCOLAT</v>
          </cell>
        </row>
        <row r="540">
          <cell r="G540" t="str">
            <v>GELIFIE CHOCOLAT</v>
          </cell>
        </row>
        <row r="541">
          <cell r="G541" t="str">
            <v>GELIFIE VANILLE</v>
          </cell>
        </row>
        <row r="542">
          <cell r="G542" t="str">
            <v>GOLDEN</v>
          </cell>
        </row>
        <row r="543">
          <cell r="G543" t="str">
            <v>GOUDA</v>
          </cell>
        </row>
        <row r="544">
          <cell r="G544" t="str">
            <v>GRILLÉ AUX CERISES</v>
          </cell>
        </row>
        <row r="545">
          <cell r="G545" t="str">
            <v>ILE FLOTTANTE</v>
          </cell>
        </row>
        <row r="546">
          <cell r="G546" t="str">
            <v>JUNIOR</v>
          </cell>
        </row>
        <row r="547">
          <cell r="G547" t="str">
            <v>KIWI</v>
          </cell>
        </row>
        <row r="548">
          <cell r="G548" t="str">
            <v>KOUIGN AMANN</v>
          </cell>
        </row>
        <row r="549">
          <cell r="G549" t="str">
            <v>MAESTRO CHOCOLAT (LIEGEOIS)</v>
          </cell>
        </row>
        <row r="550">
          <cell r="G550" t="str">
            <v>MONTCADI CROÛTE NOIRE</v>
          </cell>
        </row>
        <row r="551">
          <cell r="G551" t="str">
            <v>MOUSSE AU CAFÉ</v>
          </cell>
        </row>
        <row r="552">
          <cell r="G552" t="str">
            <v>MOUSSE AU CHOCOLAT AU LAIT</v>
          </cell>
        </row>
        <row r="553">
          <cell r="G553" t="str">
            <v>MOUSSE AU CHOCOLAT NOIR</v>
          </cell>
        </row>
        <row r="554">
          <cell r="G554" t="str">
            <v>MOUSSE AU CITRON</v>
          </cell>
        </row>
        <row r="555">
          <cell r="G555" t="str">
            <v>NECTARINE</v>
          </cell>
        </row>
        <row r="556">
          <cell r="G556" t="str">
            <v>ŒUFS AU LAIT</v>
          </cell>
        </row>
        <row r="557">
          <cell r="G557" t="str">
            <v>ORANGE</v>
          </cell>
        </row>
        <row r="558">
          <cell r="G558" t="str">
            <v>PARIS BREST</v>
          </cell>
        </row>
        <row r="559">
          <cell r="G559" t="str">
            <v>PÊCHE</v>
          </cell>
        </row>
        <row r="560">
          <cell r="G560" t="str">
            <v>PÊCHES AU SIROP</v>
          </cell>
        </row>
        <row r="561">
          <cell r="G561" t="str">
            <v>PETIT MOULÉ AUX FINES HERBES</v>
          </cell>
        </row>
        <row r="562">
          <cell r="G562" t="str">
            <v>PETIT MOULÉ NATURE</v>
          </cell>
        </row>
        <row r="563">
          <cell r="G563" t="str">
            <v>PETIT SUISSE</v>
          </cell>
        </row>
        <row r="564">
          <cell r="G564" t="str">
            <v>PETIT SUISSE AUX FRUITS</v>
          </cell>
        </row>
        <row r="565">
          <cell r="G565" t="str">
            <v>PETITS GATEAUX</v>
          </cell>
        </row>
        <row r="566">
          <cell r="G566" t="str">
            <v>POIRE</v>
          </cell>
        </row>
        <row r="567">
          <cell r="G567" t="str">
            <v>POIRE BELLE HÉLÈNE</v>
          </cell>
        </row>
        <row r="568">
          <cell r="G568" t="str">
            <v>POIRES AU SIROP</v>
          </cell>
        </row>
        <row r="569">
          <cell r="G569" t="str">
            <v>POIRES SAUCE CHOCOLAT</v>
          </cell>
        </row>
        <row r="570">
          <cell r="G570" t="str">
            <v>PRÉSIDENT®CALCIUM</v>
          </cell>
        </row>
        <row r="571">
          <cell r="G571" t="str">
            <v>PRUNEAUX AU SIROP</v>
          </cell>
        </row>
        <row r="572">
          <cell r="G572" t="str">
            <v>PRUNES</v>
          </cell>
        </row>
        <row r="573">
          <cell r="G573" t="str">
            <v>QUETCHES AU SIROP</v>
          </cell>
        </row>
        <row r="574">
          <cell r="G574" t="str">
            <v>RAISIN</v>
          </cell>
        </row>
        <row r="575">
          <cell r="G575" t="str">
            <v>RIZ AU LAIT NATURE</v>
          </cell>
        </row>
        <row r="576">
          <cell r="G576" t="str">
            <v>RONDELÉ AIL ET FINES HERBES</v>
          </cell>
        </row>
        <row r="577">
          <cell r="G577" t="str">
            <v>RONDELÉ NATURE</v>
          </cell>
        </row>
        <row r="578">
          <cell r="G578" t="str">
            <v>ROULÉ CHOCOLAT NOISETTES</v>
          </cell>
        </row>
        <row r="579">
          <cell r="G579" t="str">
            <v>SAINT BRICET</v>
          </cell>
        </row>
        <row r="580">
          <cell r="G580" t="str">
            <v>SAINT PAULIN</v>
          </cell>
        </row>
        <row r="581">
          <cell r="G581" t="str">
            <v>SALAMBO</v>
          </cell>
        </row>
        <row r="582">
          <cell r="G582" t="str">
            <v>SAMOS</v>
          </cell>
        </row>
        <row r="583">
          <cell r="G583" t="str">
            <v>SEMOULE AU LAIT NATURE</v>
          </cell>
        </row>
        <row r="584">
          <cell r="G584" t="str">
            <v>SEMOULE AU LAIT SAVEUR VANILLE</v>
          </cell>
        </row>
        <row r="585">
          <cell r="G585" t="str">
            <v>SIX DE SAVOIE</v>
          </cell>
        </row>
        <row r="586">
          <cell r="G586" t="str">
            <v>TARTE À LA NOIX DE COCO</v>
          </cell>
        </row>
        <row r="587">
          <cell r="G587" t="str">
            <v>TARTE ABRICOTS</v>
          </cell>
        </row>
        <row r="588">
          <cell r="G588" t="str">
            <v>TARTE AU CITRON</v>
          </cell>
        </row>
        <row r="589">
          <cell r="G589" t="str">
            <v>TARTE AUX POIRES</v>
          </cell>
        </row>
        <row r="590">
          <cell r="G590" t="str">
            <v>TARTE AUX POMMES</v>
          </cell>
        </row>
        <row r="591">
          <cell r="G591" t="str">
            <v>TARTE CHOCOLAT</v>
          </cell>
        </row>
        <row r="592">
          <cell r="G592" t="str">
            <v>TARTE NORMANDE</v>
          </cell>
        </row>
        <row r="593">
          <cell r="G593" t="str">
            <v>TARTELETTE ANANAS</v>
          </cell>
        </row>
        <row r="594">
          <cell r="G594" t="str">
            <v>TARTELETTE AUX FRUITS</v>
          </cell>
        </row>
        <row r="595">
          <cell r="G595" t="str">
            <v>TOME NOIRE</v>
          </cell>
        </row>
        <row r="596">
          <cell r="G596" t="str">
            <v>TROPÉZIENNE</v>
          </cell>
        </row>
        <row r="597">
          <cell r="G597" t="str">
            <v>VACHE PICON</v>
          </cell>
        </row>
        <row r="598">
          <cell r="G598" t="str">
            <v>VACHE QUI RIT</v>
          </cell>
        </row>
        <row r="599">
          <cell r="G599" t="str">
            <v>YAOURT À LA GRECQUE FRAMBOISE</v>
          </cell>
        </row>
        <row r="600">
          <cell r="G600" t="str">
            <v>YAOURT À LA GRECQUE NATURE</v>
          </cell>
        </row>
        <row r="601">
          <cell r="G601" t="str">
            <v>YAOURT À LA GRECQUE VANILLE</v>
          </cell>
        </row>
        <row r="602">
          <cell r="G602" t="str">
            <v>YAOURT A LA PULPE DE FRUITS</v>
          </cell>
        </row>
        <row r="603">
          <cell r="G603" t="str">
            <v>YAOURT AROMATISE</v>
          </cell>
        </row>
        <row r="604">
          <cell r="G604" t="str">
            <v>YAOURT AUX FRUITS PÂTISSIERS</v>
          </cell>
        </row>
        <row r="605">
          <cell r="G605" t="str">
            <v>YAOURT BA CITRON</v>
          </cell>
        </row>
        <row r="606">
          <cell r="G606" t="str">
            <v>YAOURT BA NATURE</v>
          </cell>
        </row>
        <row r="607">
          <cell r="G607" t="str">
            <v>YAOURT BA VANILLE</v>
          </cell>
        </row>
        <row r="608">
          <cell r="G608" t="str">
            <v>YAOURT GOURMAND ANANAS PASSION</v>
          </cell>
        </row>
        <row r="609">
          <cell r="G609" t="str">
            <v>YAOURT GOURMAND CERISES GRIOTTES</v>
          </cell>
        </row>
        <row r="610">
          <cell r="G610" t="str">
            <v>YAOURT GOURMAND FRAISES</v>
          </cell>
        </row>
        <row r="611">
          <cell r="G611" t="str">
            <v>YAOURT GOURMAND NOIX DE COCO</v>
          </cell>
        </row>
        <row r="612">
          <cell r="G612" t="str">
            <v>YAOURT GOURMAND PÊCHES DU ROUSSILLON</v>
          </cell>
        </row>
        <row r="613">
          <cell r="G613" t="str">
            <v>YAOURT NATURE</v>
          </cell>
        </row>
        <row r="614">
          <cell r="G614" t="str">
            <v>YAOURT POT DE VERRE CITRON</v>
          </cell>
        </row>
        <row r="615">
          <cell r="G615" t="str">
            <v>YAOURT POT DE VERRE FRAISE</v>
          </cell>
        </row>
        <row r="616">
          <cell r="G616" t="str">
            <v>YAOURT POT DE VERRE NATURE</v>
          </cell>
        </row>
        <row r="617">
          <cell r="G617" t="str">
            <v>YAOURT POT DE VERRE PÊCHE</v>
          </cell>
        </row>
        <row r="618">
          <cell r="G618" t="str">
            <v>YAOURT POT DE VERRE VANILLE</v>
          </cell>
        </row>
        <row r="619">
          <cell r="G619" t="str">
            <v>YAOURT SUCRE</v>
          </cell>
        </row>
      </sheetData>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row r="3">
          <cell r="B3" t="str">
            <v>Acapulco Ananas framboise</v>
          </cell>
        </row>
        <row r="4">
          <cell r="B4" t="str">
            <v>Aiguillette de poulet</v>
          </cell>
        </row>
        <row r="5">
          <cell r="B5" t="str">
            <v>Ail</v>
          </cell>
        </row>
        <row r="6">
          <cell r="B6" t="str">
            <v>Allumettes d'épaule fraîches</v>
          </cell>
        </row>
        <row r="7">
          <cell r="B7" t="str">
            <v>Allumettes d'épaule fumées</v>
          </cell>
        </row>
        <row r="8">
          <cell r="B8" t="str">
            <v>Amandes éffilées</v>
          </cell>
        </row>
        <row r="9">
          <cell r="B9" t="str">
            <v>Amidon</v>
          </cell>
        </row>
        <row r="10">
          <cell r="B10" t="str">
            <v>Ananas au sirop</v>
          </cell>
        </row>
        <row r="11">
          <cell r="B11" t="str">
            <v>Ananas en tranches</v>
          </cell>
        </row>
        <row r="12">
          <cell r="B12" t="str">
            <v>Anchois à l'huile appertisés</v>
          </cell>
        </row>
        <row r="13">
          <cell r="B13" t="str">
            <v>Andouillette</v>
          </cell>
        </row>
        <row r="14">
          <cell r="B14" t="str">
            <v>Aneth</v>
          </cell>
        </row>
        <row r="15">
          <cell r="B15" t="str">
            <v>Arôme patrelle</v>
          </cell>
        </row>
        <row r="16">
          <cell r="B16" t="str">
            <v>Asperge cuite</v>
          </cell>
        </row>
        <row r="17">
          <cell r="B17" t="str">
            <v>Aubergines en cubes surgelés</v>
          </cell>
        </row>
        <row r="18">
          <cell r="B18" t="str">
            <v>Avocat</v>
          </cell>
        </row>
        <row r="19">
          <cell r="B19" t="str">
            <v>Banane</v>
          </cell>
        </row>
        <row r="20">
          <cell r="B20" t="str">
            <v>Barre bretonne</v>
          </cell>
        </row>
        <row r="21">
          <cell r="B21" t="str">
            <v>Basilic</v>
          </cell>
        </row>
        <row r="22">
          <cell r="B22" t="str">
            <v>Beignet chocolat</v>
          </cell>
        </row>
        <row r="23">
          <cell r="B23" t="str">
            <v>Beignet compote</v>
          </cell>
        </row>
        <row r="24">
          <cell r="B24" t="str">
            <v>Beignet confiture</v>
          </cell>
        </row>
        <row r="25">
          <cell r="B25" t="str">
            <v>Beignet de calamar</v>
          </cell>
        </row>
        <row r="26">
          <cell r="B26" t="str">
            <v>Betteraves cuites cubes frais</v>
          </cell>
        </row>
        <row r="27">
          <cell r="B27" t="str">
            <v>Betteraves rapées crues</v>
          </cell>
        </row>
        <row r="28">
          <cell r="B28" t="str">
            <v>Beurre demi sel</v>
          </cell>
        </row>
        <row r="29">
          <cell r="B29" t="str">
            <v>Bière</v>
          </cell>
        </row>
        <row r="30">
          <cell r="B30" t="str">
            <v>Blancs de poireaux</v>
          </cell>
        </row>
        <row r="31">
          <cell r="B31" t="str">
            <v>Blancs en neige</v>
          </cell>
        </row>
        <row r="32">
          <cell r="B32" t="str">
            <v>Bleu douceur</v>
          </cell>
        </row>
        <row r="33">
          <cell r="B33" t="str">
            <v>Bleu Pain</v>
          </cell>
        </row>
        <row r="34">
          <cell r="B34" t="str">
            <v>Bœuf à bourguignon</v>
          </cell>
        </row>
        <row r="35">
          <cell r="B35" t="str">
            <v>Bœuf à pot au feu cuit</v>
          </cell>
        </row>
        <row r="36">
          <cell r="B36" t="str">
            <v>Bœuf braisé cuit</v>
          </cell>
        </row>
        <row r="37">
          <cell r="B37" t="str">
            <v>Bouchée25g</v>
          </cell>
        </row>
        <row r="38">
          <cell r="B38" t="str">
            <v>Boudin blanc</v>
          </cell>
        </row>
        <row r="39">
          <cell r="B39" t="str">
            <v>Boudin noir</v>
          </cell>
        </row>
        <row r="40">
          <cell r="B40" t="str">
            <v>Brebicrème portion 20g</v>
          </cell>
        </row>
        <row r="41">
          <cell r="B41" t="str">
            <v>Brie</v>
          </cell>
        </row>
        <row r="42">
          <cell r="B42" t="str">
            <v>Brisures d'ananas</v>
          </cell>
        </row>
        <row r="43">
          <cell r="B43" t="str">
            <v>Brochette de porc saumurée</v>
          </cell>
        </row>
        <row r="44">
          <cell r="B44" t="str">
            <v xml:space="preserve">Brocolis </v>
          </cell>
        </row>
        <row r="45">
          <cell r="B45" t="str">
            <v>Brownies 80g</v>
          </cell>
        </row>
        <row r="46">
          <cell r="B46" t="str">
            <v xml:space="preserve">Burger de bœuf cuit </v>
          </cell>
        </row>
        <row r="47">
          <cell r="B47" t="str">
            <v>Caille entière</v>
          </cell>
        </row>
        <row r="48">
          <cell r="B48" t="str">
            <v>Calamar</v>
          </cell>
        </row>
        <row r="49">
          <cell r="B49" t="str">
            <v>Camembert 30g</v>
          </cell>
        </row>
        <row r="50">
          <cell r="B50" t="str">
            <v>Camembert Président bio</v>
          </cell>
        </row>
        <row r="51">
          <cell r="B51" t="str">
            <v>Canette entière</v>
          </cell>
        </row>
        <row r="52">
          <cell r="B52" t="str">
            <v>Cannelle</v>
          </cell>
        </row>
        <row r="53">
          <cell r="B53" t="str">
            <v>Cantadou</v>
          </cell>
        </row>
        <row r="54">
          <cell r="B54" t="str">
            <v>Cantal</v>
          </cell>
        </row>
        <row r="55">
          <cell r="B55" t="str">
            <v>Câpres</v>
          </cell>
        </row>
        <row r="56">
          <cell r="B56" t="str">
            <v>Carottes batonnets</v>
          </cell>
        </row>
        <row r="57">
          <cell r="B57" t="str">
            <v>Carottes en cubes surgelées</v>
          </cell>
        </row>
        <row r="58">
          <cell r="B58" t="str">
            <v>Carottes râpées fraîches</v>
          </cell>
        </row>
        <row r="59">
          <cell r="B59" t="str">
            <v>Carottes rondelles surgelées</v>
          </cell>
        </row>
        <row r="60">
          <cell r="B60" t="str">
            <v>Carré d'as portion 17g</v>
          </cell>
        </row>
        <row r="61">
          <cell r="B61" t="str">
            <v>Céleri garniture</v>
          </cell>
        </row>
        <row r="62">
          <cell r="B62" t="str">
            <v>Céleri rémoulade</v>
          </cell>
        </row>
        <row r="63">
          <cell r="B63" t="str">
            <v>Céleri-rave râpé appertisé</v>
          </cell>
        </row>
        <row r="64">
          <cell r="B64" t="str">
            <v>Cerfeuil</v>
          </cell>
        </row>
        <row r="65">
          <cell r="B65" t="str">
            <v>Cervelas</v>
          </cell>
        </row>
        <row r="66">
          <cell r="B66" t="str">
            <v>Cervelas fumé</v>
          </cell>
        </row>
        <row r="67">
          <cell r="B67" t="str">
            <v>Chair à saucisse crue</v>
          </cell>
        </row>
        <row r="68">
          <cell r="B68" t="str">
            <v>Champignons de paris cuits</v>
          </cell>
        </row>
        <row r="69">
          <cell r="B69" t="str">
            <v>Champignons surgelés émincés crus</v>
          </cell>
        </row>
        <row r="70">
          <cell r="B70" t="str">
            <v>Chanteneige</v>
          </cell>
        </row>
        <row r="71">
          <cell r="B71" t="str">
            <v>Chausson aux pommes</v>
          </cell>
        </row>
        <row r="72">
          <cell r="B72" t="str">
            <v>Chiffonade de saumon</v>
          </cell>
        </row>
        <row r="73">
          <cell r="B73" t="str">
            <v>Chipolatas</v>
          </cell>
        </row>
        <row r="74">
          <cell r="B74" t="str">
            <v>Chips salées(30g)</v>
          </cell>
        </row>
        <row r="75">
          <cell r="B75" t="str">
            <v>Chorizo</v>
          </cell>
        </row>
        <row r="76">
          <cell r="B76" t="str">
            <v>Chou</v>
          </cell>
        </row>
        <row r="77">
          <cell r="B77" t="str">
            <v>Chou à la vanille 50g</v>
          </cell>
        </row>
        <row r="78">
          <cell r="B78" t="str">
            <v>Chou blanc cru</v>
          </cell>
        </row>
        <row r="79">
          <cell r="B79" t="str">
            <v>Chou blanc cru en lanières</v>
          </cell>
        </row>
        <row r="80">
          <cell r="B80" t="str">
            <v>Chou chantilly</v>
          </cell>
        </row>
        <row r="81">
          <cell r="B81" t="str">
            <v>Chou choucroute</v>
          </cell>
        </row>
        <row r="82">
          <cell r="B82" t="str">
            <v>Chou farci surgelé</v>
          </cell>
        </row>
        <row r="83">
          <cell r="B83" t="str">
            <v>Chou fleur brisure cru surgelé</v>
          </cell>
        </row>
        <row r="84">
          <cell r="B84" t="str">
            <v>Chou rouge cru</v>
          </cell>
        </row>
        <row r="85">
          <cell r="B85" t="str">
            <v>Chou vert cru</v>
          </cell>
        </row>
        <row r="86">
          <cell r="B86" t="str">
            <v>Choux de Bruxelles surgelés</v>
          </cell>
        </row>
        <row r="87">
          <cell r="B87" t="str">
            <v>Choux romanesco surgelés</v>
          </cell>
        </row>
        <row r="88">
          <cell r="B88" t="str">
            <v>Ciboulette</v>
          </cell>
        </row>
        <row r="89">
          <cell r="B89" t="str">
            <v>Citron rondelle</v>
          </cell>
        </row>
        <row r="90">
          <cell r="B90" t="str">
            <v>Clafoutis aux cerises</v>
          </cell>
        </row>
        <row r="91">
          <cell r="B91" t="str">
            <v>Clémentine</v>
          </cell>
        </row>
        <row r="92">
          <cell r="B92" t="str">
            <v>Cocktail de fruits au sirop</v>
          </cell>
        </row>
        <row r="93">
          <cell r="B93" t="str">
            <v>Cocktail de fruits exotiques au sirop</v>
          </cell>
        </row>
        <row r="94">
          <cell r="B94" t="str">
            <v>Cœur d'ananas</v>
          </cell>
        </row>
        <row r="95">
          <cell r="B95" t="str">
            <v>Cœur d'artichauts cuits</v>
          </cell>
        </row>
        <row r="96">
          <cell r="B96" t="str">
            <v>Cœurs de palmiers cuits</v>
          </cell>
        </row>
        <row r="97">
          <cell r="B97" t="str">
            <v>Cognac</v>
          </cell>
        </row>
        <row r="98">
          <cell r="B98" t="str">
            <v>Collier d'agneau</v>
          </cell>
        </row>
        <row r="99">
          <cell r="B99" t="str">
            <v>Compote de fruits</v>
          </cell>
        </row>
        <row r="100">
          <cell r="B100" t="str">
            <v>Compote de pêches appertisée</v>
          </cell>
        </row>
        <row r="101">
          <cell r="B101" t="str">
            <v>Compote de poires appertisée</v>
          </cell>
        </row>
        <row r="102">
          <cell r="B102" t="str">
            <v>Compote de pommes 100g</v>
          </cell>
        </row>
        <row r="103">
          <cell r="B103" t="str">
            <v>Compote de pommes abricots 100g</v>
          </cell>
        </row>
        <row r="104">
          <cell r="B104" t="str">
            <v>Compote de pommes ananas 100g</v>
          </cell>
        </row>
        <row r="105">
          <cell r="B105" t="str">
            <v>Compote de pommes appertisée</v>
          </cell>
        </row>
        <row r="106">
          <cell r="B106" t="str">
            <v>Compote de pommes bananes 100g</v>
          </cell>
        </row>
        <row r="107">
          <cell r="B107" t="str">
            <v>Compote de pommes cassis 100g</v>
          </cell>
        </row>
        <row r="108">
          <cell r="B108" t="str">
            <v>Compote de pommes fraises 100g</v>
          </cell>
        </row>
        <row r="109">
          <cell r="B109" t="str">
            <v>Compote de pommes framboises 100g</v>
          </cell>
        </row>
        <row r="110">
          <cell r="B110" t="str">
            <v>Concassé de tomates</v>
          </cell>
        </row>
        <row r="111">
          <cell r="B111" t="str">
            <v>Concentré de tomates</v>
          </cell>
        </row>
        <row r="112">
          <cell r="B112" t="str">
            <v>Concombre cru cubes</v>
          </cell>
        </row>
        <row r="113">
          <cell r="B113" t="str">
            <v>Concombre cru rondelle</v>
          </cell>
        </row>
        <row r="114">
          <cell r="B114" t="str">
            <v>Coquelet entier</v>
          </cell>
        </row>
        <row r="115">
          <cell r="B115" t="str">
            <v>Coquillettes crues</v>
          </cell>
        </row>
        <row r="116">
          <cell r="B116" t="str">
            <v>Cordon bleu de dinde 100g</v>
          </cell>
        </row>
        <row r="117">
          <cell r="B117" t="str">
            <v>Cordon bleu de dinde 80g</v>
          </cell>
        </row>
        <row r="118">
          <cell r="B118" t="str">
            <v>Cornichons au vinaigre</v>
          </cell>
        </row>
        <row r="119">
          <cell r="B119" t="str">
            <v>Cornichons en rondelles</v>
          </cell>
        </row>
        <row r="120">
          <cell r="B120" t="str">
            <v>Côte d'agneau crue surgelée</v>
          </cell>
        </row>
        <row r="121">
          <cell r="B121" t="str">
            <v xml:space="preserve">Côte de porc </v>
          </cell>
        </row>
        <row r="122">
          <cell r="B122" t="str">
            <v>Côtes de blettes</v>
          </cell>
        </row>
        <row r="123">
          <cell r="B123" t="str">
            <v>Courgette crue</v>
          </cell>
        </row>
        <row r="124">
          <cell r="B124" t="str">
            <v>Courgette farcie</v>
          </cell>
        </row>
        <row r="125">
          <cell r="B125" t="str">
            <v>Courgette rondelle surgelée</v>
          </cell>
        </row>
        <row r="126">
          <cell r="B126" t="str">
            <v>Crème anglaise</v>
          </cell>
        </row>
        <row r="127">
          <cell r="B127" t="str">
            <v>Crème aux œufs saveur vanille</v>
          </cell>
        </row>
        <row r="128">
          <cell r="B128" t="str">
            <v>Crème brulée</v>
          </cell>
        </row>
        <row r="129">
          <cell r="B129" t="str">
            <v>Crème dessert caramel 100g</v>
          </cell>
        </row>
        <row r="130">
          <cell r="B130" t="str">
            <v>Crème dessert caramel 125g</v>
          </cell>
        </row>
        <row r="131">
          <cell r="B131" t="str">
            <v>Crème dessert chocolat 100g</v>
          </cell>
        </row>
        <row r="132">
          <cell r="B132" t="str">
            <v>Crème dessert chocolat 125g</v>
          </cell>
        </row>
        <row r="133">
          <cell r="B133" t="str">
            <v>Crème dessert praliné 100g</v>
          </cell>
        </row>
        <row r="134">
          <cell r="B134" t="str">
            <v>Crème dessert praliné 125g</v>
          </cell>
        </row>
        <row r="135">
          <cell r="B135" t="str">
            <v>Crème dessert vanille 100g</v>
          </cell>
        </row>
        <row r="136">
          <cell r="B136" t="str">
            <v>Crème dessert vanille 125g</v>
          </cell>
        </row>
        <row r="137">
          <cell r="B137" t="str">
            <v>Crème fraîche 30% Matière grasse</v>
          </cell>
        </row>
        <row r="138">
          <cell r="B138" t="str">
            <v>Crème fraîche légère 15/30% Matière grasse</v>
          </cell>
        </row>
        <row r="139">
          <cell r="B139" t="str">
            <v>Crème liquide</v>
          </cell>
        </row>
        <row r="140">
          <cell r="B140" t="str">
            <v>Crêpe chocolat 50g</v>
          </cell>
        </row>
        <row r="141">
          <cell r="B141" t="str">
            <v>Crêpe fourrée au fromage</v>
          </cell>
        </row>
        <row r="142">
          <cell r="B142" t="str">
            <v>Crêpe fourrée aux champignons</v>
          </cell>
        </row>
        <row r="143">
          <cell r="B143" t="str">
            <v>Crêpe fourrée jambon fromage</v>
          </cell>
        </row>
        <row r="144">
          <cell r="B144" t="str">
            <v>Crépinette de dinde</v>
          </cell>
        </row>
        <row r="145">
          <cell r="B145" t="str">
            <v>Crevettes cuites décortiquées</v>
          </cell>
        </row>
        <row r="146">
          <cell r="B146" t="str">
            <v>Croc'lait 20g</v>
          </cell>
        </row>
        <row r="147">
          <cell r="B147" t="str">
            <v>Croisillon Dubarry</v>
          </cell>
        </row>
        <row r="148">
          <cell r="B148" t="str">
            <v>Croisillon Emmental</v>
          </cell>
        </row>
        <row r="149">
          <cell r="B149" t="str">
            <v>Croissant</v>
          </cell>
        </row>
        <row r="150">
          <cell r="B150" t="str">
            <v>Croix de Malte</v>
          </cell>
        </row>
        <row r="151">
          <cell r="B151" t="str">
            <v>Croûtons natures</v>
          </cell>
        </row>
        <row r="152">
          <cell r="B152" t="str">
            <v>Cubes de poisson blanc crus</v>
          </cell>
        </row>
        <row r="153">
          <cell r="B153" t="str">
            <v>Cubes de poisson blanc cuits</v>
          </cell>
        </row>
        <row r="154">
          <cell r="B154" t="str">
            <v>Cubes de saumon</v>
          </cell>
        </row>
        <row r="155">
          <cell r="B155" t="str">
            <v>Cuisse de canette</v>
          </cell>
        </row>
        <row r="156">
          <cell r="B156" t="str">
            <v>Cuisse de poule en confit</v>
          </cell>
        </row>
        <row r="157">
          <cell r="B157" t="str">
            <v>Cuisse de poulet 200g</v>
          </cell>
        </row>
        <row r="158">
          <cell r="B158" t="str">
            <v>Cuisse de poulet 250g</v>
          </cell>
        </row>
        <row r="159">
          <cell r="B159" t="str">
            <v>Cumin</v>
          </cell>
        </row>
        <row r="160">
          <cell r="B160" t="str">
            <v>Curry</v>
          </cell>
        </row>
        <row r="161">
          <cell r="B161" t="str">
            <v>Découpe de coq</v>
          </cell>
        </row>
        <row r="162">
          <cell r="B162" t="str">
            <v>Dés de jambon</v>
          </cell>
        </row>
        <row r="163">
          <cell r="B163" t="str">
            <v>Dés de mimolette</v>
          </cell>
        </row>
        <row r="164">
          <cell r="B164" t="str">
            <v>Dés de volaille cuits</v>
          </cell>
        </row>
        <row r="165">
          <cell r="B165" t="str">
            <v>Dés d'emmental</v>
          </cell>
        </row>
        <row r="166">
          <cell r="B166" t="str">
            <v>Dés d'épaule</v>
          </cell>
        </row>
        <row r="167">
          <cell r="B167" t="str">
            <v>Donuts au chocolat</v>
          </cell>
        </row>
        <row r="168">
          <cell r="B168" t="str">
            <v>Dos de Colin</v>
          </cell>
        </row>
        <row r="169">
          <cell r="B169" t="str">
            <v>Dosette vinaigrette 10g</v>
          </cell>
        </row>
        <row r="170">
          <cell r="B170" t="str">
            <v>Eau de cuisson</v>
          </cell>
        </row>
        <row r="171">
          <cell r="B171" t="str">
            <v>Eau froide</v>
          </cell>
        </row>
        <row r="172">
          <cell r="B172" t="str">
            <v>Ébly</v>
          </cell>
        </row>
        <row r="173">
          <cell r="B173" t="str">
            <v>Échalotte crue surgelée</v>
          </cell>
        </row>
        <row r="174">
          <cell r="B174" t="str">
            <v>Échine de porc cuite</v>
          </cell>
        </row>
        <row r="175">
          <cell r="B175" t="str">
            <v>Échine de porc frais crue</v>
          </cell>
        </row>
        <row r="176">
          <cell r="B176" t="str">
            <v>Éclair au café 50g</v>
          </cell>
        </row>
        <row r="177">
          <cell r="B177" t="str">
            <v>Éclair au café 75g</v>
          </cell>
        </row>
        <row r="178">
          <cell r="B178" t="str">
            <v>Éclair au chocolat 50g</v>
          </cell>
        </row>
        <row r="179">
          <cell r="B179" t="str">
            <v>Éclair au chocolat 75g</v>
          </cell>
        </row>
        <row r="180">
          <cell r="B180" t="str">
            <v>Edam 17g</v>
          </cell>
        </row>
        <row r="181">
          <cell r="B181" t="str">
            <v>Emincé de porc frais</v>
          </cell>
        </row>
        <row r="182">
          <cell r="B182" t="str">
            <v>Emincé de volaille frais</v>
          </cell>
        </row>
        <row r="183">
          <cell r="B183" t="str">
            <v>Emmental 17g</v>
          </cell>
        </row>
        <row r="184">
          <cell r="B184" t="str">
            <v>Emmental râpé</v>
          </cell>
        </row>
        <row r="185">
          <cell r="B185" t="str">
            <v>Endives crues</v>
          </cell>
        </row>
        <row r="186">
          <cell r="B186" t="str">
            <v>Endives cuites appertisées</v>
          </cell>
        </row>
        <row r="187">
          <cell r="B187" t="str">
            <v>Epices à couscous</v>
          </cell>
        </row>
        <row r="188">
          <cell r="B188" t="str">
            <v>Épinard cru surgelé</v>
          </cell>
        </row>
        <row r="189">
          <cell r="B189" t="str">
            <v>Escalope de dinde surgelée crue</v>
          </cell>
        </row>
        <row r="190">
          <cell r="B190" t="str">
            <v>Escalope viennoise</v>
          </cell>
        </row>
        <row r="191">
          <cell r="B191" t="str">
            <v>Estragon</v>
          </cell>
        </row>
        <row r="192">
          <cell r="B192" t="str">
            <v>Faisselle</v>
          </cell>
        </row>
        <row r="193">
          <cell r="B193" t="str">
            <v>Far breton nature</v>
          </cell>
        </row>
        <row r="194">
          <cell r="B194" t="str">
            <v>Farfalles crues</v>
          </cell>
        </row>
        <row r="195">
          <cell r="B195" t="str">
            <v>Fenouil</v>
          </cell>
        </row>
        <row r="196">
          <cell r="B196" t="str">
            <v>Feta cube</v>
          </cell>
        </row>
        <row r="197">
          <cell r="B197" t="str">
            <v>Feuilleté de poisson</v>
          </cell>
        </row>
        <row r="198">
          <cell r="B198" t="str">
            <v>Feuilleté de st Jacques et crevettes</v>
          </cell>
        </row>
        <row r="199">
          <cell r="B199" t="str">
            <v>Filet de Hoki pané</v>
          </cell>
        </row>
        <row r="200">
          <cell r="B200" t="str">
            <v>Filet de poisson pour brandade</v>
          </cell>
        </row>
        <row r="201">
          <cell r="B201" t="str">
            <v>Filet de poulet à la Florence</v>
          </cell>
        </row>
        <row r="202">
          <cell r="B202" t="str">
            <v>Filet de poulet alsacien</v>
          </cell>
        </row>
        <row r="203">
          <cell r="B203" t="str">
            <v>Filet de poulet aux asperges</v>
          </cell>
        </row>
        <row r="204">
          <cell r="B204" t="str">
            <v>Filet de poulet cuit</v>
          </cell>
        </row>
        <row r="205">
          <cell r="B205" t="str">
            <v>Filet de poulet Tessin</v>
          </cell>
        </row>
        <row r="206">
          <cell r="B206" t="str">
            <v>Filet de saumon cru</v>
          </cell>
        </row>
        <row r="207">
          <cell r="B207" t="str">
            <v>Flageolets</v>
          </cell>
        </row>
        <row r="208">
          <cell r="B208" t="str">
            <v>Flan nappé caramel 90g</v>
          </cell>
        </row>
        <row r="209">
          <cell r="B209" t="str">
            <v>Flan pâtissier 75g</v>
          </cell>
        </row>
        <row r="210">
          <cell r="B210" t="str">
            <v>Foie de volaille</v>
          </cell>
        </row>
        <row r="211">
          <cell r="B211" t="str">
            <v>Fond d'artichaut cuit</v>
          </cell>
        </row>
        <row r="212">
          <cell r="B212" t="str">
            <v>Fond de tartelette</v>
          </cell>
        </row>
        <row r="213">
          <cell r="B213" t="str">
            <v>Fond de veau</v>
          </cell>
        </row>
        <row r="214">
          <cell r="B214" t="str">
            <v>Fond de volaille</v>
          </cell>
        </row>
        <row r="215">
          <cell r="B215" t="str">
            <v>Fournols</v>
          </cell>
        </row>
        <row r="216">
          <cell r="B216" t="str">
            <v>Fraidou16,6g</v>
          </cell>
        </row>
        <row r="217">
          <cell r="B217" t="str">
            <v>Fraise</v>
          </cell>
        </row>
        <row r="218">
          <cell r="B218" t="str">
            <v>Framboisier</v>
          </cell>
        </row>
        <row r="219">
          <cell r="B219" t="str">
            <v>Friand à la viande crue 65g</v>
          </cell>
        </row>
        <row r="220">
          <cell r="B220" t="str">
            <v>Friand à la viande crue 80g</v>
          </cell>
        </row>
        <row r="221">
          <cell r="B221" t="str">
            <v>Friand fromage crue 65g</v>
          </cell>
        </row>
        <row r="222">
          <cell r="B222" t="str">
            <v>Friand fromage crue 80g</v>
          </cell>
        </row>
        <row r="223">
          <cell r="B223" t="str">
            <v>Frites au four surgelées non salées</v>
          </cell>
        </row>
        <row r="224">
          <cell r="B224" t="str">
            <v>Frites friteuse surgelées non salées</v>
          </cell>
        </row>
        <row r="225">
          <cell r="B225" t="str">
            <v>Fromage à tartiflette</v>
          </cell>
        </row>
        <row r="226">
          <cell r="B226" t="str">
            <v>Fromage blanc 0%</v>
          </cell>
        </row>
        <row r="227">
          <cell r="B227" t="str">
            <v>Fromage blanc 20% fruits 100g</v>
          </cell>
        </row>
        <row r="228">
          <cell r="B228" t="str">
            <v>Fromage blanc sucré 100g 40%</v>
          </cell>
        </row>
        <row r="229">
          <cell r="B229" t="str">
            <v xml:space="preserve">Fromage blanc sucré à la vanille 100g </v>
          </cell>
        </row>
        <row r="230">
          <cell r="B230" t="str">
            <v>Fromage de chèvre</v>
          </cell>
        </row>
        <row r="231">
          <cell r="B231" t="str">
            <v>Fumet de poisson</v>
          </cell>
        </row>
        <row r="232">
          <cell r="B232" t="str">
            <v>Fumet de poisson et crustacés</v>
          </cell>
        </row>
        <row r="233">
          <cell r="B233" t="str">
            <v>Galantine de volaille</v>
          </cell>
        </row>
        <row r="234">
          <cell r="B234" t="str">
            <v>Galet de brocolis</v>
          </cell>
        </row>
        <row r="235">
          <cell r="B235" t="str">
            <v>Galet de carottes</v>
          </cell>
        </row>
        <row r="236">
          <cell r="B236" t="str">
            <v>Galet de céleri</v>
          </cell>
        </row>
        <row r="237">
          <cell r="B237" t="str">
            <v>Galet de potiron</v>
          </cell>
        </row>
        <row r="238">
          <cell r="B238" t="str">
            <v>Galette de rois</v>
          </cell>
        </row>
        <row r="239">
          <cell r="B239" t="str">
            <v xml:space="preserve">Galette Saint Michel </v>
          </cell>
        </row>
        <row r="240">
          <cell r="B240" t="str">
            <v>Gâteau basque</v>
          </cell>
        </row>
        <row r="241">
          <cell r="B241" t="str">
            <v>Gâteau breton</v>
          </cell>
        </row>
        <row r="242">
          <cell r="B242" t="str">
            <v>Gâteau de riz nappé de caramel 100g</v>
          </cell>
        </row>
        <row r="243">
          <cell r="B243" t="str">
            <v>Gâteau de Savoie</v>
          </cell>
        </row>
        <row r="244">
          <cell r="B244" t="str">
            <v>Gâteau Pascal</v>
          </cell>
        </row>
        <row r="245">
          <cell r="B245" t="str">
            <v>Gaufre de Liège</v>
          </cell>
        </row>
        <row r="246">
          <cell r="B246" t="str">
            <v>Gaufre de Liège chocolat</v>
          </cell>
        </row>
        <row r="247">
          <cell r="B247" t="str">
            <v>Gélifié caramel 100g</v>
          </cell>
        </row>
        <row r="248">
          <cell r="B248" t="str">
            <v>Gélifié chocolat 90g</v>
          </cell>
        </row>
        <row r="249">
          <cell r="B249" t="str">
            <v>Gélifié vanille 90g</v>
          </cell>
        </row>
        <row r="250">
          <cell r="B250" t="str">
            <v>Gésiers de volaille</v>
          </cell>
        </row>
        <row r="251">
          <cell r="B251" t="str">
            <v>Gouda 17g</v>
          </cell>
        </row>
        <row r="252">
          <cell r="B252" t="str">
            <v>Goulasch de bœuf</v>
          </cell>
        </row>
        <row r="253">
          <cell r="B253" t="str">
            <v>Grillé aux cerises</v>
          </cell>
        </row>
        <row r="254">
          <cell r="B254" t="str">
            <v>Gros sel</v>
          </cell>
        </row>
        <row r="255">
          <cell r="B255" t="str">
            <v>Harengs fumés à l'huile</v>
          </cell>
        </row>
        <row r="256">
          <cell r="B256" t="str">
            <v>Haricot beurre surgelé</v>
          </cell>
        </row>
        <row r="257">
          <cell r="B257" t="str">
            <v>Haricot vert très fin cru</v>
          </cell>
        </row>
        <row r="258">
          <cell r="B258" t="str">
            <v>Haricot vert très fin cuit</v>
          </cell>
        </row>
        <row r="259">
          <cell r="B259" t="str">
            <v>Haricots blancs à la tomate</v>
          </cell>
        </row>
        <row r="260">
          <cell r="B260" t="str">
            <v>Haricots blancs crus secs</v>
          </cell>
        </row>
        <row r="261">
          <cell r="B261" t="str">
            <v>Haricots blancs cuits</v>
          </cell>
        </row>
        <row r="262">
          <cell r="B262" t="str">
            <v>Haricots lingots</v>
          </cell>
        </row>
        <row r="263">
          <cell r="B263" t="str">
            <v>Haricots rouges</v>
          </cell>
        </row>
        <row r="264">
          <cell r="B264" t="str">
            <v>Haut de cuisse de poulet</v>
          </cell>
        </row>
        <row r="265">
          <cell r="B265" t="str">
            <v>Herbes de Provence</v>
          </cell>
        </row>
        <row r="266">
          <cell r="B266" t="str">
            <v>Huile d'arachide</v>
          </cell>
        </row>
        <row r="267">
          <cell r="B267" t="str">
            <v>Huile de colza</v>
          </cell>
        </row>
        <row r="268">
          <cell r="B268" t="str">
            <v>Huile d'olive</v>
          </cell>
        </row>
        <row r="269">
          <cell r="B269" t="str">
            <v>Jambon en lamelles</v>
          </cell>
        </row>
        <row r="270">
          <cell r="B270" t="str">
            <v>Jambon grill cuit</v>
          </cell>
        </row>
        <row r="271">
          <cell r="B271" t="str">
            <v>Jambon supérieur cuit</v>
          </cell>
        </row>
        <row r="272">
          <cell r="B272" t="str">
            <v>Jambonneau</v>
          </cell>
        </row>
        <row r="273">
          <cell r="B273" t="str">
            <v>Jardinière de légumes</v>
          </cell>
        </row>
        <row r="274">
          <cell r="B274" t="str">
            <v>Julienne de légumes</v>
          </cell>
        </row>
        <row r="275">
          <cell r="B275" t="str">
            <v>Julienne de légumes aux brocolis</v>
          </cell>
        </row>
        <row r="276">
          <cell r="B276" t="str">
            <v>Julienne de légumes aux choux fleurs</v>
          </cell>
        </row>
        <row r="277">
          <cell r="B277" t="str">
            <v>Jumeau de bœuf</v>
          </cell>
        </row>
        <row r="278">
          <cell r="B278" t="str">
            <v>Jus de citron (pulco)</v>
          </cell>
        </row>
        <row r="279">
          <cell r="B279" t="str">
            <v>Jus de cornichons</v>
          </cell>
        </row>
        <row r="280">
          <cell r="B280" t="str">
            <v>Jus de cuisson</v>
          </cell>
        </row>
        <row r="281">
          <cell r="B281" t="str">
            <v>Ketchup (dosette de 4g)</v>
          </cell>
        </row>
        <row r="282">
          <cell r="B282" t="str">
            <v>Kiwi</v>
          </cell>
        </row>
        <row r="283">
          <cell r="B283" t="str">
            <v>Kouign amann</v>
          </cell>
        </row>
        <row r="284">
          <cell r="B284" t="str">
            <v>Lait 1/2 écrémé</v>
          </cell>
        </row>
        <row r="285">
          <cell r="B285" t="str">
            <v>Langue de porc cuite saumurée</v>
          </cell>
        </row>
        <row r="286">
          <cell r="B286" t="str">
            <v>Lapin viande cuite(rôti aux pruneaux)</v>
          </cell>
        </row>
        <row r="287">
          <cell r="B287" t="str">
            <v>Lard cuit</v>
          </cell>
        </row>
        <row r="288">
          <cell r="B288" t="str">
            <v>Lardons fumés crus</v>
          </cell>
        </row>
        <row r="289">
          <cell r="B289" t="str">
            <v>Lasagnes au saumon</v>
          </cell>
        </row>
        <row r="290">
          <cell r="B290" t="str">
            <v>Lasagnes bolognaises</v>
          </cell>
        </row>
        <row r="291">
          <cell r="B291" t="str">
            <v>Laurier</v>
          </cell>
        </row>
        <row r="292">
          <cell r="B292" t="str">
            <v>Le Carré Président16,6g</v>
          </cell>
        </row>
        <row r="293">
          <cell r="B293" t="str">
            <v>Légumes pour couscous</v>
          </cell>
        </row>
        <row r="294">
          <cell r="B294" t="str">
            <v>Légumes pour pot au feu</v>
          </cell>
        </row>
        <row r="295">
          <cell r="B295" t="str">
            <v>Légumes pour potage surgelés</v>
          </cell>
        </row>
        <row r="296">
          <cell r="B296" t="str">
            <v>Lentilles appertisées</v>
          </cell>
        </row>
        <row r="297">
          <cell r="B297" t="str">
            <v>Lentilles sèches</v>
          </cell>
        </row>
        <row r="298">
          <cell r="B298" t="str">
            <v>Liégeois vanille</v>
          </cell>
        </row>
        <row r="299">
          <cell r="B299" t="str">
            <v>Lieu noir</v>
          </cell>
        </row>
        <row r="300">
          <cell r="B300" t="str">
            <v>Litchis appertisés</v>
          </cell>
        </row>
        <row r="301">
          <cell r="B301" t="str">
            <v>Maccaronis crus</v>
          </cell>
        </row>
        <row r="302">
          <cell r="B302" t="str">
            <v>Macédoine de légumes cuite appertisée</v>
          </cell>
        </row>
        <row r="303">
          <cell r="B303" t="str">
            <v>Macédoine de légumes surgelée</v>
          </cell>
        </row>
        <row r="304">
          <cell r="B304" t="str">
            <v>Mâche</v>
          </cell>
        </row>
        <row r="305">
          <cell r="B305" t="str">
            <v>Maestro café 100g</v>
          </cell>
        </row>
        <row r="306">
          <cell r="B306" t="str">
            <v>Maestro chocolat 100g</v>
          </cell>
        </row>
        <row r="307">
          <cell r="B307" t="str">
            <v>Maestro vanille 100g</v>
          </cell>
        </row>
        <row r="308">
          <cell r="B308" t="str">
            <v>Maïs appertisé</v>
          </cell>
        </row>
        <row r="309">
          <cell r="B309" t="str">
            <v>Manchons de canard cuits sous vide</v>
          </cell>
        </row>
        <row r="310">
          <cell r="B310" t="str">
            <v>Maquereau à la moutarde</v>
          </cell>
        </row>
        <row r="311">
          <cell r="B311" t="str">
            <v>Maquereau à la tomate</v>
          </cell>
        </row>
        <row r="312">
          <cell r="B312" t="str">
            <v>Maquereau au vin blanc</v>
          </cell>
        </row>
        <row r="313">
          <cell r="B313" t="str">
            <v>Mayonnaise</v>
          </cell>
        </row>
        <row r="314">
          <cell r="B314" t="str">
            <v>Mayonnaise tomatée</v>
          </cell>
        </row>
        <row r="315">
          <cell r="B315" t="str">
            <v>Melon entier</v>
          </cell>
        </row>
        <row r="316">
          <cell r="B316" t="str">
            <v>Menthe surgelée</v>
          </cell>
        </row>
        <row r="317">
          <cell r="B317" t="str">
            <v>Merguez</v>
          </cell>
        </row>
        <row r="318">
          <cell r="B318" t="str">
            <v>Mignonnette de bœuf cuit</v>
          </cell>
        </row>
        <row r="319">
          <cell r="B319" t="str">
            <v>Montcadi croute noire</v>
          </cell>
        </row>
        <row r="320">
          <cell r="B320" t="str">
            <v>Mortadelle</v>
          </cell>
        </row>
        <row r="321">
          <cell r="B321" t="str">
            <v>Moules décortiquées</v>
          </cell>
        </row>
        <row r="322">
          <cell r="B322" t="str">
            <v>Moules entières</v>
          </cell>
        </row>
        <row r="323">
          <cell r="B323" t="str">
            <v>Mousse au café</v>
          </cell>
        </row>
        <row r="324">
          <cell r="B324" t="str">
            <v>Mousse au chocolat au lait 60g ou 12cl</v>
          </cell>
        </row>
        <row r="325">
          <cell r="B325" t="str">
            <v>Mousse au chocolat noir 60g ou 12cl</v>
          </cell>
        </row>
        <row r="326">
          <cell r="B326" t="str">
            <v>Mousse au citron</v>
          </cell>
        </row>
        <row r="327">
          <cell r="B327" t="str">
            <v>Moutarde à l'ancienne</v>
          </cell>
        </row>
        <row r="328">
          <cell r="B328" t="str">
            <v>Moutarde de Dijon</v>
          </cell>
        </row>
        <row r="329">
          <cell r="B329" t="str">
            <v xml:space="preserve">Moutarde dosette 4g </v>
          </cell>
        </row>
        <row r="330">
          <cell r="B330" t="str">
            <v>Mozzarella</v>
          </cell>
        </row>
        <row r="331">
          <cell r="B331" t="str">
            <v>Muscade</v>
          </cell>
        </row>
        <row r="332">
          <cell r="B332" t="str">
            <v>Museau cubes</v>
          </cell>
        </row>
        <row r="333">
          <cell r="B333" t="str">
            <v>Museau vinaigrette</v>
          </cell>
        </row>
        <row r="334">
          <cell r="B334" t="str">
            <v>Navarin d'agneau</v>
          </cell>
        </row>
        <row r="335">
          <cell r="B335" t="str">
            <v>Navet cube</v>
          </cell>
        </row>
        <row r="336">
          <cell r="B336" t="str">
            <v>Nouilles plates crues</v>
          </cell>
        </row>
        <row r="337">
          <cell r="B337" t="str">
            <v>Nuggets de volaille</v>
          </cell>
        </row>
        <row r="338">
          <cell r="B338" t="str">
            <v>Œuf dur</v>
          </cell>
        </row>
        <row r="339">
          <cell r="B339" t="str">
            <v>Œuf haché</v>
          </cell>
        </row>
        <row r="340">
          <cell r="B340" t="str">
            <v>Œufs au lait</v>
          </cell>
        </row>
        <row r="341">
          <cell r="B341" t="str">
            <v>Oignons cubes surgelés</v>
          </cell>
        </row>
        <row r="342">
          <cell r="B342" t="str">
            <v>Oignons émincés surgelés</v>
          </cell>
        </row>
        <row r="343">
          <cell r="B343" t="str">
            <v>Olives noires dénoyautées</v>
          </cell>
        </row>
        <row r="344">
          <cell r="B344" t="str">
            <v>Olives vertes dénoyautées</v>
          </cell>
        </row>
        <row r="345">
          <cell r="B345" t="str">
            <v>Omelette au fromage</v>
          </cell>
        </row>
        <row r="346">
          <cell r="B346" t="str">
            <v>Omelette au fromage 135g</v>
          </cell>
        </row>
        <row r="347">
          <cell r="B347" t="str">
            <v>Omelette au fromage 90g</v>
          </cell>
        </row>
        <row r="348">
          <cell r="B348" t="str">
            <v>Omelette aux champignons</v>
          </cell>
        </row>
        <row r="349">
          <cell r="B349" t="str">
            <v>Omelette cube</v>
          </cell>
        </row>
        <row r="350">
          <cell r="B350" t="str">
            <v>Omelette nature</v>
          </cell>
        </row>
        <row r="351">
          <cell r="B351" t="str">
            <v>Omelette surgelée 135g</v>
          </cell>
        </row>
        <row r="352">
          <cell r="B352" t="str">
            <v>Omelette surgelée 90g</v>
          </cell>
        </row>
        <row r="353">
          <cell r="B353" t="str">
            <v>Orange</v>
          </cell>
        </row>
        <row r="354">
          <cell r="B354" t="str">
            <v>Oseille</v>
          </cell>
        </row>
        <row r="355">
          <cell r="B355" t="str">
            <v>Paleron de bœuf</v>
          </cell>
        </row>
        <row r="356">
          <cell r="B356" t="str">
            <v>Palette de porc à la diable cuite surgelée</v>
          </cell>
        </row>
        <row r="357">
          <cell r="B357" t="str">
            <v>Pamplemousse</v>
          </cell>
        </row>
        <row r="358">
          <cell r="B358" t="str">
            <v>Paprika</v>
          </cell>
        </row>
        <row r="359">
          <cell r="B359" t="str">
            <v>Paris Brest</v>
          </cell>
        </row>
        <row r="360">
          <cell r="B360" t="str">
            <v>Pastèque</v>
          </cell>
        </row>
        <row r="361">
          <cell r="B361" t="str">
            <v>Pâté de campagne</v>
          </cell>
        </row>
        <row r="362">
          <cell r="B362" t="str">
            <v>Pâté de foie</v>
          </cell>
        </row>
        <row r="363">
          <cell r="B363" t="str">
            <v>Pâté de lapin</v>
          </cell>
        </row>
        <row r="364">
          <cell r="B364" t="str">
            <v>Pâté forestier</v>
          </cell>
        </row>
        <row r="365">
          <cell r="B365" t="str">
            <v>Pâtes tricolores</v>
          </cell>
        </row>
        <row r="366">
          <cell r="B366" t="str">
            <v>Paupiette de veau 100g cru</v>
          </cell>
        </row>
        <row r="367">
          <cell r="B367" t="str">
            <v>Paupiette de veau 140g cru</v>
          </cell>
        </row>
        <row r="368">
          <cell r="B368" t="str">
            <v>Pêche</v>
          </cell>
        </row>
        <row r="369">
          <cell r="B369" t="str">
            <v>Pêche au sirop</v>
          </cell>
        </row>
        <row r="370">
          <cell r="B370" t="str">
            <v>Penne cru</v>
          </cell>
        </row>
        <row r="371">
          <cell r="B371" t="str">
            <v>Persil haché</v>
          </cell>
        </row>
        <row r="372">
          <cell r="B372" t="str">
            <v>Petit moulé 16,6g</v>
          </cell>
        </row>
        <row r="373">
          <cell r="B373" t="str">
            <v>Petits pois appertisés</v>
          </cell>
        </row>
        <row r="374">
          <cell r="B374" t="str">
            <v>Petits pois carottes appertisés</v>
          </cell>
        </row>
        <row r="375">
          <cell r="B375" t="str">
            <v>Petits pois surgelés</v>
          </cell>
        </row>
        <row r="376">
          <cell r="B376" t="str">
            <v>Petits suisses aux fruits 20% 60g</v>
          </cell>
        </row>
        <row r="377">
          <cell r="B377" t="str">
            <v>Petits suisses sucrés 40% 30g</v>
          </cell>
        </row>
        <row r="378">
          <cell r="B378" t="str">
            <v>Petits suisses sucrés 40% 60g</v>
          </cell>
        </row>
        <row r="379">
          <cell r="B379" t="str">
            <v>Pintadeau 1kg classe A</v>
          </cell>
        </row>
        <row r="380">
          <cell r="B380" t="str">
            <v>Pizza Royale surgelée en bande de 560 g.</v>
          </cell>
        </row>
        <row r="381">
          <cell r="B381" t="str">
            <v>Poêlée de légumes</v>
          </cell>
        </row>
        <row r="382">
          <cell r="B382" t="str">
            <v>Poire</v>
          </cell>
        </row>
        <row r="383">
          <cell r="B383" t="str">
            <v>Poire au sirop</v>
          </cell>
        </row>
        <row r="384">
          <cell r="B384" t="str">
            <v>Poire belle Hélène</v>
          </cell>
        </row>
        <row r="385">
          <cell r="B385" t="str">
            <v>Poireau cuit</v>
          </cell>
        </row>
        <row r="386">
          <cell r="B386" t="str">
            <v>Poires au sirop</v>
          </cell>
        </row>
        <row r="387">
          <cell r="B387" t="str">
            <v>Poisson pané frit(poissonnette) en 100g</v>
          </cell>
        </row>
        <row r="388">
          <cell r="B388" t="str">
            <v>Poisson pané frit(poissonnette) en 80g</v>
          </cell>
        </row>
        <row r="389">
          <cell r="B389" t="str">
            <v>Poitrine de veau farcie</v>
          </cell>
        </row>
        <row r="390">
          <cell r="B390" t="str">
            <v>Poitrine demi-sel</v>
          </cell>
        </row>
        <row r="391">
          <cell r="B391" t="str">
            <v>Poivre</v>
          </cell>
        </row>
        <row r="392">
          <cell r="B392" t="str">
            <v>Poivron jaune, vert rouge cuit</v>
          </cell>
        </row>
        <row r="393">
          <cell r="B393" t="str">
            <v>Poivron rouge cru</v>
          </cell>
        </row>
        <row r="394">
          <cell r="B394" t="str">
            <v>Poivron rouge en lanières surgelé</v>
          </cell>
        </row>
        <row r="395">
          <cell r="B395" t="str">
            <v>Poivron vert cru</v>
          </cell>
        </row>
        <row r="396">
          <cell r="B396" t="str">
            <v>Poivron vert en lanières surgelé</v>
          </cell>
        </row>
        <row r="397">
          <cell r="B397" t="str">
            <v>Poivrons trois mélanges surgelés</v>
          </cell>
        </row>
        <row r="398">
          <cell r="B398" t="str">
            <v>Pommes cubes sous vide</v>
          </cell>
        </row>
        <row r="399">
          <cell r="B399" t="str">
            <v>Pommes de terre cube 10/10</v>
          </cell>
        </row>
        <row r="400">
          <cell r="B400" t="str">
            <v>Pommes de terre cube 15/15</v>
          </cell>
        </row>
        <row r="401">
          <cell r="B401" t="str">
            <v>Pommes de terre cuites à l'eau</v>
          </cell>
        </row>
        <row r="402">
          <cell r="B402" t="str">
            <v>Pommes de terre farcies</v>
          </cell>
        </row>
        <row r="403">
          <cell r="B403" t="str">
            <v>Pommes de terre lamelles</v>
          </cell>
        </row>
        <row r="404">
          <cell r="B404" t="str">
            <v>Pommes de terre rissolées surgelées</v>
          </cell>
        </row>
        <row r="405">
          <cell r="B405" t="str">
            <v>Pommes fruits crues</v>
          </cell>
        </row>
        <row r="406">
          <cell r="B406" t="str">
            <v>Pommes fruits cubes crues</v>
          </cell>
        </row>
        <row r="407">
          <cell r="B407" t="str">
            <v>Pommes noisettes surgelées</v>
          </cell>
        </row>
        <row r="408">
          <cell r="B408" t="str">
            <v>Pommes paillasson</v>
          </cell>
        </row>
        <row r="409">
          <cell r="B409" t="str">
            <v xml:space="preserve">Poulet entier cru surgelé </v>
          </cell>
        </row>
        <row r="410">
          <cell r="B410" t="str">
            <v>Poulet pac</v>
          </cell>
        </row>
        <row r="411">
          <cell r="B411" t="str">
            <v>Préparation pour entremets café</v>
          </cell>
        </row>
        <row r="412">
          <cell r="B412" t="str">
            <v>Préparation pour entremets caramel</v>
          </cell>
        </row>
        <row r="413">
          <cell r="B413" t="str">
            <v>Préparation pour entremets chocolat</v>
          </cell>
        </row>
        <row r="414">
          <cell r="B414" t="str">
            <v>Préparation pour entremets praliné</v>
          </cell>
        </row>
        <row r="415">
          <cell r="B415" t="str">
            <v>Préparation pour entremets vanille</v>
          </cell>
        </row>
        <row r="416">
          <cell r="B416" t="str">
            <v>Président calcium</v>
          </cell>
        </row>
        <row r="417">
          <cell r="B417" t="str">
            <v xml:space="preserve">Printanière de légumes </v>
          </cell>
        </row>
        <row r="418">
          <cell r="B418" t="str">
            <v>Pruneaux</v>
          </cell>
        </row>
        <row r="419">
          <cell r="B419" t="str">
            <v>Pruneaux au sirop</v>
          </cell>
        </row>
        <row r="420">
          <cell r="B420" t="str">
            <v>Pruneaux au sirop coupelle</v>
          </cell>
        </row>
        <row r="421">
          <cell r="B421" t="str">
            <v>Pulco orange</v>
          </cell>
        </row>
        <row r="422">
          <cell r="B422" t="str">
            <v>Purée de pommes de terre déshydratée</v>
          </cell>
        </row>
        <row r="423">
          <cell r="B423" t="str">
            <v>Quenelles de brochet</v>
          </cell>
        </row>
        <row r="424">
          <cell r="B424" t="str">
            <v>Quenelles de volaille</v>
          </cell>
        </row>
        <row r="425">
          <cell r="B425" t="str">
            <v>Quetches au sirop</v>
          </cell>
        </row>
        <row r="426">
          <cell r="B426" t="str">
            <v>Quiche lorraine en bande</v>
          </cell>
        </row>
        <row r="427">
          <cell r="B427" t="str">
            <v>Radis cru</v>
          </cell>
        </row>
        <row r="428">
          <cell r="B428" t="str">
            <v>Raisin blanc</v>
          </cell>
        </row>
        <row r="429">
          <cell r="B429" t="str">
            <v>Raisin noir</v>
          </cell>
        </row>
        <row r="430">
          <cell r="B430" t="str">
            <v>Raisins secs</v>
          </cell>
        </row>
        <row r="431">
          <cell r="B431" t="str">
            <v>Ratatouille appertisée</v>
          </cell>
        </row>
        <row r="432">
          <cell r="B432" t="str">
            <v>Raviolis pur bœuf</v>
          </cell>
        </row>
        <row r="433">
          <cell r="B433" t="str">
            <v>Rillettes</v>
          </cell>
        </row>
        <row r="434">
          <cell r="B434" t="str">
            <v>Riz au lait nature 100g</v>
          </cell>
        </row>
        <row r="435">
          <cell r="B435" t="str">
            <v>Riz cru bio</v>
          </cell>
        </row>
        <row r="436">
          <cell r="B436" t="str">
            <v>Riz cru long Indica</v>
          </cell>
        </row>
        <row r="437">
          <cell r="B437" t="str">
            <v>Riz d'or</v>
          </cell>
        </row>
        <row r="438">
          <cell r="B438" t="str">
            <v>Riz pilaf</v>
          </cell>
        </row>
        <row r="439">
          <cell r="B439" t="str">
            <v>Rognons de bœuf</v>
          </cell>
        </row>
        <row r="440">
          <cell r="B440" t="str">
            <v>Rondelé nature 16,6g</v>
          </cell>
        </row>
        <row r="441">
          <cell r="B441" t="str">
            <v>Rôti de bœuf cuit</v>
          </cell>
        </row>
        <row r="442">
          <cell r="B442" t="str">
            <v>Rôti de filet de dinde cuit</v>
          </cell>
        </row>
        <row r="443">
          <cell r="B443" t="str">
            <v>Rôti de lapin farci aux pruneaux</v>
          </cell>
        </row>
        <row r="444">
          <cell r="B444" t="str">
            <v>Rôti de porc cuit</v>
          </cell>
        </row>
        <row r="445">
          <cell r="B445" t="str">
            <v>Rôti de porc cuit braisé</v>
          </cell>
        </row>
        <row r="446">
          <cell r="B446" t="str">
            <v>Rôti de veau cuit</v>
          </cell>
        </row>
        <row r="447">
          <cell r="B447" t="str">
            <v>Rôti gigot d'agneau cuit sous vide</v>
          </cell>
        </row>
        <row r="448">
          <cell r="B448" t="str">
            <v>Roulé</v>
          </cell>
        </row>
        <row r="449">
          <cell r="B449" t="str">
            <v>Roulé chocolat noisettes</v>
          </cell>
        </row>
        <row r="450">
          <cell r="B450" t="str">
            <v>Roux</v>
          </cell>
        </row>
        <row r="451">
          <cell r="B451" t="str">
            <v>Salade composée en sachet</v>
          </cell>
        </row>
        <row r="452">
          <cell r="B452" t="str">
            <v>Salade verte</v>
          </cell>
        </row>
        <row r="453">
          <cell r="B453" t="str">
            <v>Salambo</v>
          </cell>
        </row>
        <row r="454">
          <cell r="B454" t="str">
            <v>Salami</v>
          </cell>
        </row>
        <row r="455">
          <cell r="B455" t="str">
            <v>Salsifi cuit appertisé</v>
          </cell>
        </row>
        <row r="456">
          <cell r="B456" t="str">
            <v>Samos</v>
          </cell>
        </row>
        <row r="457">
          <cell r="B457" t="str">
            <v>Sardines à la tomate</v>
          </cell>
        </row>
        <row r="458">
          <cell r="B458" t="str">
            <v>Sardines à l'huile</v>
          </cell>
        </row>
        <row r="459">
          <cell r="B459" t="str">
            <v>Sardines sauce tomate</v>
          </cell>
        </row>
        <row r="460">
          <cell r="B460" t="str">
            <v>Sauce au beurre blanc</v>
          </cell>
        </row>
        <row r="461">
          <cell r="B461" t="str">
            <v>Sauce au vin blanc</v>
          </cell>
        </row>
        <row r="462">
          <cell r="B462" t="str">
            <v>Sauce béchamel</v>
          </cell>
        </row>
        <row r="463">
          <cell r="B463" t="str">
            <v>Sauce chocolat</v>
          </cell>
        </row>
        <row r="464">
          <cell r="B464" t="str">
            <v>Sauce cocktail</v>
          </cell>
        </row>
        <row r="465">
          <cell r="B465" t="str">
            <v>Sauce couscous</v>
          </cell>
        </row>
        <row r="466">
          <cell r="B466" t="str">
            <v>Sauce soja</v>
          </cell>
        </row>
        <row r="467">
          <cell r="B467" t="str">
            <v>Sauce tomate</v>
          </cell>
        </row>
        <row r="468">
          <cell r="B468" t="str">
            <v>Saucisse de Francfort</v>
          </cell>
        </row>
        <row r="469">
          <cell r="B469" t="str">
            <v>Saucisse de Montbéliard</v>
          </cell>
        </row>
        <row r="470">
          <cell r="B470" t="str">
            <v>Saucisse de Strasbourg</v>
          </cell>
        </row>
        <row r="471">
          <cell r="B471" t="str">
            <v>Saucisse de Toulouse</v>
          </cell>
        </row>
        <row r="472">
          <cell r="B472" t="str">
            <v>Saucisse knack</v>
          </cell>
        </row>
        <row r="473">
          <cell r="B473" t="str">
            <v>Saucisson à l'ail</v>
          </cell>
        </row>
        <row r="474">
          <cell r="B474" t="str">
            <v>Saucisson à l'ail en lanières</v>
          </cell>
        </row>
        <row r="475">
          <cell r="B475" t="str">
            <v>Saucisson sec</v>
          </cell>
        </row>
        <row r="476">
          <cell r="B476" t="str">
            <v>Saumon cru filet</v>
          </cell>
        </row>
        <row r="477">
          <cell r="B477" t="str">
            <v>Saumon fumé (miettes)</v>
          </cell>
        </row>
        <row r="478">
          <cell r="B478" t="str">
            <v>Sauté de dinde cru</v>
          </cell>
        </row>
        <row r="479">
          <cell r="B479" t="str">
            <v>Sauté de porc cru</v>
          </cell>
        </row>
        <row r="480">
          <cell r="B480" t="str">
            <v>Sauté de poulet cru</v>
          </cell>
        </row>
        <row r="481">
          <cell r="B481" t="str">
            <v>Sauté de veau cru</v>
          </cell>
        </row>
        <row r="482">
          <cell r="B482" t="str">
            <v>Secret de mousse au chocolat au lait</v>
          </cell>
        </row>
        <row r="483">
          <cell r="B483" t="str">
            <v>Secret de mousse au chocolat noir</v>
          </cell>
        </row>
        <row r="484">
          <cell r="B484" t="str">
            <v>Secret de mousse vanille</v>
          </cell>
        </row>
        <row r="485">
          <cell r="B485" t="str">
            <v>Segment de mandarine</v>
          </cell>
        </row>
        <row r="486">
          <cell r="B486" t="str">
            <v>Segment de pamplemousse</v>
          </cell>
        </row>
        <row r="487">
          <cell r="B487" t="str">
            <v>Sel</v>
          </cell>
        </row>
        <row r="488">
          <cell r="B488" t="str">
            <v>Semoule au lait nature 100g</v>
          </cell>
        </row>
        <row r="489">
          <cell r="B489" t="str">
            <v>Semoule au lait saveur vanille</v>
          </cell>
        </row>
        <row r="490">
          <cell r="B490" t="str">
            <v>Semoule de Couscous cru</v>
          </cell>
        </row>
        <row r="491">
          <cell r="B491" t="str">
            <v>Soja (pousse de)</v>
          </cell>
        </row>
        <row r="492">
          <cell r="B492" t="str">
            <v>Spaghettis crues</v>
          </cell>
        </row>
        <row r="493">
          <cell r="B493" t="str">
            <v>Six de Savoie 20g</v>
          </cell>
        </row>
        <row r="494">
          <cell r="B494" t="str">
            <v>St Bricet 25g</v>
          </cell>
        </row>
        <row r="495">
          <cell r="B495" t="str">
            <v>St Paulin 20g</v>
          </cell>
        </row>
        <row r="496">
          <cell r="B496" t="str">
            <v>Steack haché pur bœuf 15% cru surgelé</v>
          </cell>
        </row>
        <row r="497">
          <cell r="B497" t="str">
            <v>Surimi surgelé</v>
          </cell>
        </row>
        <row r="498">
          <cell r="B498" t="str">
            <v>Tagliatelles crues</v>
          </cell>
        </row>
        <row r="499">
          <cell r="B499" t="str">
            <v>Tarte à la noix de coco</v>
          </cell>
        </row>
        <row r="500">
          <cell r="B500" t="str">
            <v>Tarte à la rhubarbe</v>
          </cell>
        </row>
        <row r="501">
          <cell r="B501" t="str">
            <v>Tarte à l'oignon surgelée</v>
          </cell>
        </row>
        <row r="502">
          <cell r="B502" t="str">
            <v>Tarte abricots</v>
          </cell>
        </row>
        <row r="503">
          <cell r="B503" t="str">
            <v>Tarte au citron</v>
          </cell>
        </row>
        <row r="504">
          <cell r="B504" t="str">
            <v>Tarte au saumon surgelée</v>
          </cell>
        </row>
        <row r="505">
          <cell r="B505" t="str">
            <v>Tarte aux poireaux surgelée</v>
          </cell>
        </row>
        <row r="506">
          <cell r="B506" t="str">
            <v>Tarte aux poires</v>
          </cell>
        </row>
        <row r="507">
          <cell r="B507" t="str">
            <v>Tarte aux pommes 75g</v>
          </cell>
        </row>
        <row r="508">
          <cell r="B508" t="str">
            <v>Tarte chèvre,tomate,basilic</v>
          </cell>
        </row>
        <row r="509">
          <cell r="B509" t="str">
            <v>Tarte chocolat</v>
          </cell>
        </row>
        <row r="510">
          <cell r="B510" t="str">
            <v>Tarte duo de poissons aux petits légumes</v>
          </cell>
        </row>
        <row r="511">
          <cell r="B511" t="str">
            <v>Tarte Normande 75g</v>
          </cell>
        </row>
        <row r="512">
          <cell r="B512" t="str">
            <v>Tarte oignons,poireaux</v>
          </cell>
        </row>
        <row r="513">
          <cell r="B513" t="str">
            <v>Tarte paysanne surgelée</v>
          </cell>
        </row>
        <row r="514">
          <cell r="B514" t="str">
            <v>Tarte provençale surgelée</v>
          </cell>
        </row>
        <row r="515">
          <cell r="B515" t="str">
            <v>Tartelette ananas</v>
          </cell>
        </row>
        <row r="516">
          <cell r="B516" t="str">
            <v>Tartelette aux fruits</v>
          </cell>
        </row>
        <row r="517">
          <cell r="B517" t="str">
            <v>Terrine de légumes</v>
          </cell>
        </row>
        <row r="518">
          <cell r="B518" t="str">
            <v>Terrine de poisson</v>
          </cell>
        </row>
        <row r="519">
          <cell r="B519" t="str">
            <v>Thon au naturel appertisé</v>
          </cell>
        </row>
        <row r="520">
          <cell r="B520" t="str">
            <v>Thon en cubes</v>
          </cell>
        </row>
        <row r="521">
          <cell r="B521" t="str">
            <v>Thym</v>
          </cell>
        </row>
        <row r="522">
          <cell r="B522" t="str">
            <v>Tomate fraîche crue</v>
          </cell>
        </row>
        <row r="523">
          <cell r="B523" t="str">
            <v>Tomates cubes surgelées</v>
          </cell>
        </row>
        <row r="524">
          <cell r="B524" t="str">
            <v>Tomates farcies 170g</v>
          </cell>
        </row>
        <row r="525">
          <cell r="B525" t="str">
            <v>Tomates fraîches en rondelles</v>
          </cell>
        </row>
        <row r="526">
          <cell r="B526" t="str">
            <v>Tome noire 20g</v>
          </cell>
        </row>
        <row r="527">
          <cell r="B527" t="str">
            <v>Torsades crues</v>
          </cell>
        </row>
        <row r="528">
          <cell r="B528" t="str">
            <v>Tournedos de volaille</v>
          </cell>
        </row>
        <row r="529">
          <cell r="B529" t="str">
            <v>Tranche de citron</v>
          </cell>
        </row>
        <row r="530">
          <cell r="B530" t="str">
            <v>Tripes à la mode de Caen</v>
          </cell>
        </row>
        <row r="531">
          <cell r="B531" t="str">
            <v>Tropézienne</v>
          </cell>
        </row>
        <row r="532">
          <cell r="B532" t="str">
            <v>Vache Picon 16,6g</v>
          </cell>
        </row>
        <row r="533">
          <cell r="B533" t="str">
            <v>Vache qui rit 16,6g</v>
          </cell>
        </row>
        <row r="534">
          <cell r="B534" t="str">
            <v>Velouté</v>
          </cell>
        </row>
        <row r="535">
          <cell r="B535" t="str">
            <v>Viande de bœuf hachée crue</v>
          </cell>
        </row>
        <row r="536">
          <cell r="B536" t="str">
            <v>Vin blanc</v>
          </cell>
        </row>
        <row r="537">
          <cell r="B537" t="str">
            <v>Vin rouge</v>
          </cell>
        </row>
        <row r="538">
          <cell r="B538" t="str">
            <v>Vinaigre</v>
          </cell>
        </row>
        <row r="539">
          <cell r="B539" t="str">
            <v>Vinaigrette</v>
          </cell>
        </row>
        <row r="540">
          <cell r="B540" t="str">
            <v>Yaourt à la grecque framboise</v>
          </cell>
        </row>
        <row r="541">
          <cell r="B541" t="str">
            <v>Yaourt à la grecque nature</v>
          </cell>
        </row>
        <row r="542">
          <cell r="B542" t="str">
            <v>Yaourt à la grecque vanille</v>
          </cell>
        </row>
        <row r="543">
          <cell r="B543" t="str">
            <v>Yaourt à la pulpe de fruits 125g</v>
          </cell>
        </row>
        <row r="544">
          <cell r="B544" t="str">
            <v>Yaourt aromatisé 125g</v>
          </cell>
        </row>
        <row r="545">
          <cell r="B545" t="str">
            <v>Yaourt aux fruits pâtissiers</v>
          </cell>
        </row>
        <row r="546">
          <cell r="B546" t="str">
            <v>Yaourt BA citron</v>
          </cell>
        </row>
        <row r="547">
          <cell r="B547" t="str">
            <v>Yaourt BA nature</v>
          </cell>
        </row>
        <row r="548">
          <cell r="B548" t="str">
            <v>Yaourt BA vanille</v>
          </cell>
        </row>
        <row r="549">
          <cell r="B549" t="str">
            <v>Yaourt gourmand 150g ananas passion</v>
          </cell>
        </row>
        <row r="550">
          <cell r="B550" t="str">
            <v>Yaourt gourmand 150g café</v>
          </cell>
        </row>
        <row r="551">
          <cell r="B551" t="str">
            <v>Yaourt gourmand 150g caramel et beurre salé</v>
          </cell>
        </row>
        <row r="552">
          <cell r="B552" t="str">
            <v>Yaourt gourmand 150g cerises griottes</v>
          </cell>
        </row>
        <row r="553">
          <cell r="B553" t="str">
            <v>Yaourt gourmand 150g chocolat</v>
          </cell>
        </row>
        <row r="554">
          <cell r="B554" t="str">
            <v>Yaourt gourmand 150g chocolat blanc</v>
          </cell>
        </row>
        <row r="555">
          <cell r="B555" t="str">
            <v>Yaourt gourmand 150g chocolat menthe</v>
          </cell>
        </row>
        <row r="556">
          <cell r="B556" t="str">
            <v>Yaourt gourmand 150g fraises</v>
          </cell>
        </row>
        <row r="557">
          <cell r="B557" t="str">
            <v>Yaourt gourmand 150g noix de coco</v>
          </cell>
        </row>
        <row r="558">
          <cell r="B558" t="str">
            <v>Yaourt gourmand 150g pêches du Roussillon</v>
          </cell>
        </row>
        <row r="559">
          <cell r="B559" t="str">
            <v>Yaourt nature 125g</v>
          </cell>
        </row>
        <row r="560">
          <cell r="B560" t="str">
            <v>Yaourt pot de verre citron</v>
          </cell>
        </row>
        <row r="561">
          <cell r="B561" t="str">
            <v>Yaourt pot de verre fraise</v>
          </cell>
        </row>
        <row r="562">
          <cell r="B562" t="str">
            <v>Yaourt pot de verre nature</v>
          </cell>
        </row>
        <row r="563">
          <cell r="B563" t="str">
            <v>Yaourt pot de verre pêches</v>
          </cell>
        </row>
        <row r="564">
          <cell r="B564" t="str">
            <v>Yaourt pot de verre vanille</v>
          </cell>
        </row>
        <row r="565">
          <cell r="B565" t="str">
            <v>Yaourt saveur gourmand chocolat</v>
          </cell>
        </row>
        <row r="566">
          <cell r="B566" t="str">
            <v>Yaourt sucré 125g</v>
          </cell>
        </row>
        <row r="567">
          <cell r="B567" t="str">
            <v>Yaourts aux fruits 125g</v>
          </cell>
        </row>
        <row r="568">
          <cell r="B568" t="str">
            <v>Zeste de citron</v>
          </cell>
        </row>
      </sheetData>
      <sheetData sheetId="3"/>
      <sheetData sheetId="4">
        <row r="2">
          <cell r="A2" t="str">
            <v>AVOCAT FARCI AU SAUMON</v>
          </cell>
          <cell r="B2" t="str">
            <v>AIGUILLETTE DE POULET TOTAL</v>
          </cell>
          <cell r="C2" t="str">
            <v>CREME AUX POIVRONS ROUGES</v>
          </cell>
          <cell r="G2" t="str">
            <v>AVOCAT FARCI AU SAUMON</v>
          </cell>
        </row>
        <row r="3">
          <cell r="A3" t="str">
            <v>AVOCAT FARCI AU THON</v>
          </cell>
          <cell r="B3" t="str">
            <v>ANDOUILLETTE</v>
          </cell>
          <cell r="C3" t="str">
            <v>SAUCE A LA CREME</v>
          </cell>
          <cell r="G3" t="str">
            <v>AVOCAT FARCI AU THON</v>
          </cell>
        </row>
        <row r="4">
          <cell r="A4" t="str">
            <v>AVOCAT VINAIGRETTE</v>
          </cell>
          <cell r="B4" t="str">
            <v>BEIGNET DE CALAMAR À LA ROMAINE</v>
          </cell>
          <cell r="C4" t="str">
            <v>SAUCE A L'ARMORICAINE</v>
          </cell>
          <cell r="G4" t="str">
            <v>AVOCAT VINAIGRETTE</v>
          </cell>
        </row>
        <row r="5">
          <cell r="A5" t="str">
            <v>BETTERAVES 1/2 ŒUF</v>
          </cell>
          <cell r="B5" t="str">
            <v>BLANQUETTE DE SAUMON</v>
          </cell>
          <cell r="C5" t="str">
            <v>SAUCE AU PAPRIKA</v>
          </cell>
          <cell r="G5" t="str">
            <v>BETTERAVES 1/2 ŒUF</v>
          </cell>
        </row>
        <row r="6">
          <cell r="A6" t="str">
            <v>BETTERAVES AU CHÈVRE</v>
          </cell>
          <cell r="B6" t="str">
            <v>BLANQUETTE DE THON MAISON</v>
          </cell>
          <cell r="C6" t="str">
            <v>SAUCE AURORE</v>
          </cell>
          <cell r="G6" t="str">
            <v>BETTERAVES AU CHÈVRE</v>
          </cell>
        </row>
        <row r="7">
          <cell r="A7" t="str">
            <v>BETTERAVES AUX POMMES</v>
          </cell>
          <cell r="B7" t="str">
            <v>BLANQUETTE DE VEAU</v>
          </cell>
          <cell r="C7" t="str">
            <v>SAUCE CHASSEUR</v>
          </cell>
          <cell r="G7" t="str">
            <v>BETTERAVES AUX POMMES</v>
          </cell>
        </row>
        <row r="8">
          <cell r="A8" t="str">
            <v>BETTERAVES CIBOULETTE</v>
          </cell>
          <cell r="B8" t="str">
            <v>BLANQUETTE DE VOLAILLE</v>
          </cell>
          <cell r="C8" t="str">
            <v>SAUCE FORESTIERE</v>
          </cell>
          <cell r="G8" t="str">
            <v>BETTERAVES CIBOULETTE</v>
          </cell>
        </row>
        <row r="9">
          <cell r="A9" t="str">
            <v>BETTERAVES ET MAÏS</v>
          </cell>
          <cell r="B9" t="str">
            <v>BŒUF BOURGUIGNON</v>
          </cell>
          <cell r="C9" t="str">
            <v>SAUCE FROMAGE BLANC AU CURRY</v>
          </cell>
          <cell r="G9" t="str">
            <v>BETTERAVES ET MAÏS</v>
          </cell>
        </row>
        <row r="10">
          <cell r="A10" t="str">
            <v>BETTERAVES VINAIGRETTE</v>
          </cell>
          <cell r="B10" t="str">
            <v>BŒUF BRAISÉ</v>
          </cell>
          <cell r="C10" t="str">
            <v>SAUCE MADERE</v>
          </cell>
          <cell r="G10" t="str">
            <v>BETTERAVES VINAIGRETTE</v>
          </cell>
        </row>
        <row r="11">
          <cell r="A11" t="str">
            <v>BOUCHÉE AUX FRUITS DE MER</v>
          </cell>
          <cell r="B11" t="str">
            <v>BŒUF EN DAUBE</v>
          </cell>
          <cell r="C11" t="str">
            <v>SAUCE NORMANDE</v>
          </cell>
          <cell r="G11" t="str">
            <v>BOUCHÉE AUX FRUITS DE MER</v>
          </cell>
        </row>
        <row r="12">
          <cell r="A12" t="str">
            <v>BOUCHÉE DE VOLAILLE MAISON</v>
          </cell>
          <cell r="B12" t="str">
            <v>BŒUF LYONNAIS</v>
          </cell>
          <cell r="C12" t="str">
            <v>SAUCE PAYSANNE</v>
          </cell>
          <cell r="G12" t="str">
            <v>BOUCHÉE DE VOLAILLE MAISON</v>
          </cell>
        </row>
        <row r="13">
          <cell r="A13" t="str">
            <v>CAROLINE AU JAMBON</v>
          </cell>
          <cell r="B13" t="str">
            <v>BŒUF MODE</v>
          </cell>
          <cell r="C13" t="str">
            <v>SAUCE PROVENCALE</v>
          </cell>
          <cell r="G13" t="str">
            <v>CAROLINE AU JAMBON</v>
          </cell>
        </row>
        <row r="14">
          <cell r="A14" t="str">
            <v>CAROLINE AUX CHAMPIGNONS</v>
          </cell>
          <cell r="B14" t="str">
            <v>BOUDIN BLANC</v>
          </cell>
          <cell r="C14" t="str">
            <v>SAUCE TARTARE</v>
          </cell>
          <cell r="G14" t="str">
            <v>CAROLINE AUX CHAMPIGNONS</v>
          </cell>
        </row>
        <row r="15">
          <cell r="A15" t="str">
            <v>CAROLINE AUX FRUITS DE MER</v>
          </cell>
          <cell r="B15" t="str">
            <v>BOUDIN NOIR</v>
          </cell>
          <cell r="C15" t="str">
            <v>SAUCE TOMATE</v>
          </cell>
          <cell r="G15" t="str">
            <v>CAROLINE AUX FRUITS DE MER</v>
          </cell>
        </row>
        <row r="16">
          <cell r="A16" t="str">
            <v>CAROTTES RÂPÉES AU CITRON</v>
          </cell>
          <cell r="B16" t="str">
            <v>BRANDADE DE POISSON MAISON</v>
          </cell>
          <cell r="G16" t="str">
            <v>CAROTTES RÂPÉES AU CITRON</v>
          </cell>
        </row>
        <row r="17">
          <cell r="A17" t="str">
            <v>CAROTTES RÂPÉES AUX RAISINS</v>
          </cell>
          <cell r="B17" t="str">
            <v>BROCHETTE DE PORC</v>
          </cell>
          <cell r="G17" t="str">
            <v>CAROTTES RÂPÉES AUX RAISINS</v>
          </cell>
        </row>
        <row r="18">
          <cell r="A18" t="str">
            <v>CAROTTES RÂPÉES DEMI-ŒUF</v>
          </cell>
          <cell r="B18" t="str">
            <v>BURGER DE BŒUF</v>
          </cell>
          <cell r="G18" t="str">
            <v>CAROTTES RÂPÉES DEMI-ŒUF</v>
          </cell>
        </row>
        <row r="19">
          <cell r="A19" t="str">
            <v>CAROTTES RÂPÉES ET MAÏS</v>
          </cell>
          <cell r="B19" t="str">
            <v>CAILLE FARCIE</v>
          </cell>
          <cell r="G19" t="str">
            <v>CAROTTES RÂPÉES ET MAÏS</v>
          </cell>
        </row>
        <row r="20">
          <cell r="A20" t="str">
            <v>CAROTTES RÂPÉES FLORIDA</v>
          </cell>
          <cell r="B20" t="str">
            <v>CALAMARS À LA DIEPPOISE</v>
          </cell>
          <cell r="G20" t="str">
            <v>CAROTTES RÂPÉES FLORIDA</v>
          </cell>
        </row>
        <row r="21">
          <cell r="A21" t="str">
            <v>CAROTTES RÂPÉES VINAIGRETTE</v>
          </cell>
          <cell r="B21" t="str">
            <v>CALAMARS À L'ARMORICAINE</v>
          </cell>
          <cell r="G21" t="str">
            <v>CAROTTES RÂPÉES VINAIGRETTE</v>
          </cell>
        </row>
        <row r="22">
          <cell r="A22" t="str">
            <v>CÉLERI À LA CRÈME</v>
          </cell>
          <cell r="B22" t="str">
            <v>CANETTE À L'ORANGE</v>
          </cell>
          <cell r="G22" t="str">
            <v>CÉLERI À LA CRÈME</v>
          </cell>
        </row>
        <row r="23">
          <cell r="A23" t="str">
            <v>CÉLERI ET CAROTTES</v>
          </cell>
          <cell r="B23" t="str">
            <v>CARBONADE DE BŒUF</v>
          </cell>
          <cell r="G23" t="str">
            <v>CÉLERI ET CAROTTES</v>
          </cell>
        </row>
        <row r="24">
          <cell r="A24" t="str">
            <v>CÉLERI RÉMOULADE</v>
          </cell>
          <cell r="B24" t="str">
            <v>CASSOULET AUX MANCHONS DE CANARD MAISON</v>
          </cell>
          <cell r="G24" t="str">
            <v>CÉLERI RÉMOULADE</v>
          </cell>
        </row>
        <row r="25">
          <cell r="A25" t="str">
            <v>CÉLERI VINAIGRETTE</v>
          </cell>
          <cell r="B25" t="str">
            <v>CASSOULET MAISON</v>
          </cell>
          <cell r="G25" t="str">
            <v>CÉLERI VINAIGRETTE</v>
          </cell>
        </row>
        <row r="26">
          <cell r="A26" t="str">
            <v>CERVELAS</v>
          </cell>
          <cell r="B26" t="str">
            <v>CERVELAS AUX LENTILLES</v>
          </cell>
          <cell r="G26" t="str">
            <v>CERVELAS</v>
          </cell>
        </row>
        <row r="27">
          <cell r="A27" t="str">
            <v>CERVELAS VINAIGRETTE</v>
          </cell>
          <cell r="B27" t="str">
            <v>CERVELAS FUMÉ</v>
          </cell>
          <cell r="G27" t="str">
            <v>CERVELAS VINAIGRETTE</v>
          </cell>
        </row>
        <row r="28">
          <cell r="A28" t="str">
            <v>CHAMPIGNONS A LA CRÈME</v>
          </cell>
          <cell r="B28" t="str">
            <v>CHILI CON CARNE</v>
          </cell>
          <cell r="G28" t="str">
            <v>CHAMPIGNONS A LA CRÈME</v>
          </cell>
        </row>
        <row r="29">
          <cell r="A29" t="str">
            <v>CHAMPIGNONS A LA GRECQUE</v>
          </cell>
          <cell r="B29" t="str">
            <v>CHIPOLATAS</v>
          </cell>
          <cell r="G29" t="str">
            <v>CHAMPIGNONS A LA GRECQUE</v>
          </cell>
        </row>
        <row r="30">
          <cell r="A30" t="str">
            <v>CHOU A L'ALSACIENNE</v>
          </cell>
          <cell r="B30" t="str">
            <v>CHOU FARCI</v>
          </cell>
          <cell r="G30" t="str">
            <v>CHOU A L'ALSACIENNE</v>
          </cell>
        </row>
        <row r="31">
          <cell r="A31" t="str">
            <v>CHOU ROUGE ET CONCOMBRES A L'ANETH</v>
          </cell>
          <cell r="B31" t="str">
            <v>CHOUCROUTE DE LA MER MAISON</v>
          </cell>
          <cell r="G31" t="str">
            <v>CHOU ROUGE ET CONCOMBRES A L'ANETH</v>
          </cell>
        </row>
        <row r="32">
          <cell r="A32" t="str">
            <v>CHOUX FLEURS MIMOSAS</v>
          </cell>
          <cell r="B32" t="str">
            <v>CHOUCROUTE TOTAL</v>
          </cell>
          <cell r="G32" t="str">
            <v>CHOUX FLEURS MIMOSAS</v>
          </cell>
        </row>
        <row r="33">
          <cell r="A33" t="str">
            <v>CHOUX FLEURS RAVIGOTE</v>
          </cell>
          <cell r="B33" t="str">
            <v>COLIN PANÉ</v>
          </cell>
          <cell r="G33" t="str">
            <v>CHOUX FLEURS RAVIGOTE</v>
          </cell>
        </row>
        <row r="34">
          <cell r="A34" t="str">
            <v>CHOUX FLEURS SAUCE AURORE</v>
          </cell>
          <cell r="B34" t="str">
            <v>COLOMBO DE PORC</v>
          </cell>
          <cell r="G34" t="str">
            <v>CHOUX FLEURS SAUCE AURORE</v>
          </cell>
        </row>
        <row r="35">
          <cell r="A35" t="str">
            <v>CHOUX FLEURS VINAIGRETTE</v>
          </cell>
          <cell r="B35" t="str">
            <v>COQ AU VIN</v>
          </cell>
          <cell r="G35" t="str">
            <v>CHOUX FLEURS VINAIGRETTE</v>
          </cell>
        </row>
        <row r="36">
          <cell r="A36" t="str">
            <v>COCKTAIL DE CREVETTES</v>
          </cell>
          <cell r="B36" t="str">
            <v>CORDON BLEU DE DINDE</v>
          </cell>
          <cell r="G36" t="str">
            <v>COCKTAIL DE CREVETTES</v>
          </cell>
        </row>
        <row r="37">
          <cell r="A37" t="str">
            <v>CŒUR DE PALMIER ET MAÏS</v>
          </cell>
          <cell r="B37" t="str">
            <v>CÔTE DE PORC</v>
          </cell>
          <cell r="G37" t="str">
            <v>CŒUR DE PALMIER ET MAÏS</v>
          </cell>
        </row>
        <row r="38">
          <cell r="A38" t="str">
            <v>COLIN A LA RUSSE</v>
          </cell>
          <cell r="B38" t="str">
            <v>CÔTES D'AGNEAU</v>
          </cell>
          <cell r="G38" t="str">
            <v>COLIN A LA RUSSE</v>
          </cell>
        </row>
        <row r="39">
          <cell r="A39" t="str">
            <v>CONCOMBRE À LA CRÈME</v>
          </cell>
          <cell r="B39" t="str">
            <v>COURGETTE FARCIE</v>
          </cell>
          <cell r="G39" t="str">
            <v>CONCOMBRE À LA CRÈME</v>
          </cell>
        </row>
        <row r="40">
          <cell r="A40" t="str">
            <v>CONCOMBRE ALPINS</v>
          </cell>
          <cell r="B40" t="str">
            <v>COUSCOUS DE LA MER MAISON</v>
          </cell>
          <cell r="G40" t="str">
            <v>CONCOMBRE ALPINS</v>
          </cell>
        </row>
        <row r="41">
          <cell r="A41" t="str">
            <v>CONCOMBRE AUX DEUX POMMES</v>
          </cell>
          <cell r="B41" t="str">
            <v>COUSCOUS MAISON</v>
          </cell>
          <cell r="G41" t="str">
            <v>CONCOMBRE AUX DEUX POMMES</v>
          </cell>
        </row>
        <row r="42">
          <cell r="A42" t="str">
            <v>CONCOMBRE ET CHOU FLEUR À L'ANETH</v>
          </cell>
          <cell r="B42" t="str">
            <v>CRÊPES FOURRES-SALADE VERTE</v>
          </cell>
          <cell r="G42" t="str">
            <v>CONCOMBRE ET CHOU FLEUR À L'ANETH</v>
          </cell>
        </row>
        <row r="43">
          <cell r="A43" t="str">
            <v>CONCOMBRE PRINTANIÈRE</v>
          </cell>
          <cell r="B43" t="str">
            <v>CRÉPINETTE DE VOLAILLE</v>
          </cell>
          <cell r="G43" t="str">
            <v>CONCOMBRE PRINTANIÈRE</v>
          </cell>
        </row>
        <row r="44">
          <cell r="A44" t="str">
            <v>COQUILLETTES MONÉGASQUES</v>
          </cell>
          <cell r="B44" t="str">
            <v>CROQUE CHEESE</v>
          </cell>
          <cell r="G44" t="str">
            <v>COQUILLETTES MONÉGASQUES</v>
          </cell>
        </row>
        <row r="45">
          <cell r="A45" t="str">
            <v>CRÊPE FOURRÉE AU FROMAGE 1/2 lune</v>
          </cell>
          <cell r="B45" t="str">
            <v>CUISSE DE CANETTE</v>
          </cell>
          <cell r="G45" t="str">
            <v>CRÊPE FOURRÉE AU FROMAGE 1/2 lune</v>
          </cell>
        </row>
        <row r="46">
          <cell r="A46" t="str">
            <v>CRÊPE FOURRÉE AU JAMBON &amp; FROMAGE</v>
          </cell>
          <cell r="B46" t="str">
            <v>CUISSE DE POULE EN CONFIT</v>
          </cell>
          <cell r="G46" t="str">
            <v>CRÊPE FOURRÉE AU JAMBON &amp; FROMAGE</v>
          </cell>
        </row>
        <row r="47">
          <cell r="A47" t="str">
            <v>CRÊPE FOURRÉE AUX CHAMPIGNONS</v>
          </cell>
          <cell r="B47" t="str">
            <v>CUISSE DE POULET</v>
          </cell>
          <cell r="G47" t="str">
            <v>CRÊPE FOURRÉE AUX CHAMPIGNONS</v>
          </cell>
        </row>
        <row r="48">
          <cell r="A48" t="str">
            <v>CROISILLON DUBARRY</v>
          </cell>
          <cell r="B48" t="str">
            <v>CURRY DE SAUMON</v>
          </cell>
          <cell r="G48" t="str">
            <v>CROISILLON DUBARRY</v>
          </cell>
        </row>
        <row r="49">
          <cell r="A49" t="str">
            <v>CROISSANT FOURRÉ</v>
          </cell>
          <cell r="B49" t="str">
            <v>DEMI-COQUELET RÔTI</v>
          </cell>
          <cell r="G49" t="str">
            <v>CROISSANT FOURRÉ</v>
          </cell>
        </row>
        <row r="50">
          <cell r="A50" t="str">
            <v>CROUSTADE AU JAMBON</v>
          </cell>
          <cell r="B50" t="str">
            <v>DOS DE COLIN</v>
          </cell>
          <cell r="G50" t="str">
            <v>CROUSTADE AU JAMBON</v>
          </cell>
        </row>
        <row r="51">
          <cell r="A51" t="str">
            <v>CROUSTADE AUX CHAMPIGNONS MAISON</v>
          </cell>
          <cell r="B51" t="str">
            <v>DOS DE COLIN MEUNIÈRE</v>
          </cell>
          <cell r="G51" t="str">
            <v>CROUSTADE AUX CHAMPIGNONS MAISON</v>
          </cell>
        </row>
        <row r="52">
          <cell r="A52" t="str">
            <v>CROUSTADE AUX FRUITS DE MER</v>
          </cell>
          <cell r="B52" t="str">
            <v>DUO DE POISSONS AUX PETITS LÉGUMES</v>
          </cell>
          <cell r="G52" t="str">
            <v>CROUSTADE AUX FRUITS DE MER</v>
          </cell>
        </row>
        <row r="53">
          <cell r="A53" t="str">
            <v>DEMI-PAMPLEMOUSSE</v>
          </cell>
          <cell r="B53" t="str">
            <v>ÉCHINE DE PORC RÔTIE</v>
          </cell>
          <cell r="G53" t="str">
            <v>DEMI-PAMPLEMOUSSE</v>
          </cell>
        </row>
        <row r="54">
          <cell r="A54" t="str">
            <v>ENDIVES PRINTANIERES</v>
          </cell>
          <cell r="B54" t="str">
            <v>ÉMINCÉ DE BŒUF</v>
          </cell>
          <cell r="G54" t="str">
            <v>ENDIVES PRINTANIERES</v>
          </cell>
        </row>
        <row r="55">
          <cell r="A55" t="str">
            <v>FEUILLETÉ DE POISSON</v>
          </cell>
          <cell r="B55" t="str">
            <v>ÉMINCÉ DE PORC</v>
          </cell>
          <cell r="G55" t="str">
            <v>FEUILLETÉ DE POISSON</v>
          </cell>
        </row>
        <row r="56">
          <cell r="A56" t="str">
            <v>FOND D'ARTICHAUT VINAIGRETTE</v>
          </cell>
          <cell r="B56" t="str">
            <v>ÉMINCÉ DE VOLAILLE</v>
          </cell>
          <cell r="G56" t="str">
            <v>FOND D'ARTICHAUT VINAIGRETTE</v>
          </cell>
        </row>
        <row r="57">
          <cell r="A57" t="str">
            <v>FRIAND À LA VIANDE</v>
          </cell>
          <cell r="B57" t="str">
            <v>ENDIVES AU JAMBON</v>
          </cell>
          <cell r="G57" t="str">
            <v>FRIAND À LA VIANDE</v>
          </cell>
        </row>
        <row r="58">
          <cell r="A58" t="str">
            <v>FRIAND AU FROMAGE</v>
          </cell>
          <cell r="B58" t="str">
            <v>ESCALOPE DE DINDE</v>
          </cell>
          <cell r="G58" t="str">
            <v>FRIAND AU FROMAGE</v>
          </cell>
        </row>
        <row r="59">
          <cell r="A59" t="str">
            <v>HARICOTS VERTS EMMENTAL</v>
          </cell>
          <cell r="B59" t="str">
            <v>ESCALOPE VIENNOISE</v>
          </cell>
          <cell r="G59" t="str">
            <v>HARICOTS VERTS EMMENTAL</v>
          </cell>
        </row>
        <row r="60">
          <cell r="A60" t="str">
            <v>HARICOTS VERTS PRINTANIERS</v>
          </cell>
          <cell r="B60" t="str">
            <v>ESTOUFFADE DE BŒUF</v>
          </cell>
          <cell r="G60" t="str">
            <v>HARICOTS VERTS PRINTANIERS</v>
          </cell>
        </row>
        <row r="61">
          <cell r="A61" t="str">
            <v>HARICOTS VERTS VINAIGRETTE</v>
          </cell>
          <cell r="B61" t="str">
            <v>FEUILLETE DE ST JACQUES ET CREVETTES</v>
          </cell>
          <cell r="G61" t="str">
            <v>HARICOTS VERTS VINAIGRETTE</v>
          </cell>
        </row>
        <row r="62">
          <cell r="A62" t="str">
            <v>JAMBON À LA RUSSE</v>
          </cell>
          <cell r="B62" t="str">
            <v>FILET DE HOKI PANÉ</v>
          </cell>
          <cell r="G62" t="str">
            <v>JAMBON À LA RUSSE</v>
          </cell>
        </row>
        <row r="63">
          <cell r="A63" t="str">
            <v>LENTILLES AU THON</v>
          </cell>
          <cell r="B63" t="str">
            <v>FILET DE POULET</v>
          </cell>
          <cell r="G63" t="str">
            <v>LENTILLES AU THON</v>
          </cell>
        </row>
        <row r="64">
          <cell r="A64" t="str">
            <v>MACÉDOINE AU THON</v>
          </cell>
          <cell r="B64" t="str">
            <v>FILET DE SAUMON</v>
          </cell>
          <cell r="G64" t="str">
            <v>MACÉDOINE AU THON</v>
          </cell>
        </row>
        <row r="65">
          <cell r="A65" t="str">
            <v>MACÉDOINE DE LÉGUMES</v>
          </cell>
          <cell r="B65" t="str">
            <v>FILET MEUNIÈRE</v>
          </cell>
          <cell r="G65" t="str">
            <v>MACÉDOINE DE LÉGUMES</v>
          </cell>
        </row>
        <row r="66">
          <cell r="A66" t="str">
            <v>MAQUEREAU A LA MOUTARDE</v>
          </cell>
          <cell r="B66" t="str">
            <v>FRICASSÉE DE DINDONNEAU</v>
          </cell>
          <cell r="G66" t="str">
            <v>MAQUEREAU A LA MOUTARDE</v>
          </cell>
        </row>
        <row r="67">
          <cell r="A67" t="str">
            <v>MAQUEREAU A LA TOMATE</v>
          </cell>
          <cell r="B67" t="str">
            <v>FRICASSÉE DE PORC</v>
          </cell>
          <cell r="G67" t="str">
            <v>MAQUEREAU A LA TOMATE</v>
          </cell>
        </row>
        <row r="68">
          <cell r="A68" t="str">
            <v>MAQUEREAU AU VIN BLANC</v>
          </cell>
          <cell r="B68" t="str">
            <v>GIGOT D'AGNEAU</v>
          </cell>
          <cell r="G68" t="str">
            <v>MAQUEREAU AU VIN BLANC</v>
          </cell>
        </row>
        <row r="69">
          <cell r="A69" t="str">
            <v>MELON</v>
          </cell>
          <cell r="B69" t="str">
            <v>GOULASCH DE BŒUF</v>
          </cell>
          <cell r="G69" t="str">
            <v>MELON</v>
          </cell>
        </row>
        <row r="70">
          <cell r="A70" t="str">
            <v>MORTADELLE</v>
          </cell>
          <cell r="B70" t="str">
            <v>GRATIN DE POMMES DE TERRE AUX DÉS DE VOLAILLE</v>
          </cell>
          <cell r="G70" t="str">
            <v>MORTADELLE</v>
          </cell>
        </row>
        <row r="71">
          <cell r="A71" t="str">
            <v>MUSEAU VINAIGRETTE</v>
          </cell>
          <cell r="B71" t="str">
            <v>GRATIN SAVOYARD MAISON</v>
          </cell>
          <cell r="G71" t="str">
            <v>MUSEAU VINAIGRETTE</v>
          </cell>
        </row>
        <row r="72">
          <cell r="A72" t="str">
            <v>ŒUF MAYONNAISE</v>
          </cell>
          <cell r="B72" t="str">
            <v>HACHIS PARMENTIER MAISON-SALADE VERTE</v>
          </cell>
          <cell r="G72" t="str">
            <v>ŒUF MAYONNAISE</v>
          </cell>
        </row>
        <row r="73">
          <cell r="A73" t="str">
            <v>ŒUF MIMOSA</v>
          </cell>
          <cell r="B73" t="str">
            <v>JAMBON BLANC</v>
          </cell>
          <cell r="G73" t="str">
            <v>ŒUF MIMOSA</v>
          </cell>
        </row>
        <row r="74">
          <cell r="A74" t="str">
            <v>ŒUF SAUCE AURORE</v>
          </cell>
          <cell r="B74" t="str">
            <v>JAMBON GRILL</v>
          </cell>
          <cell r="G74" t="str">
            <v>ŒUF SAUCE AURORE</v>
          </cell>
        </row>
        <row r="75">
          <cell r="A75" t="str">
            <v>ŒUF SAUCE TARTARE</v>
          </cell>
          <cell r="B75" t="str">
            <v>JUMEAU DE BŒUF</v>
          </cell>
          <cell r="G75" t="str">
            <v>ŒUF SAUCE TARTARE</v>
          </cell>
        </row>
        <row r="76">
          <cell r="A76" t="str">
            <v>ŒUF SAUCE VINCENT</v>
          </cell>
          <cell r="B76" t="str">
            <v>LANGUE DE PORC</v>
          </cell>
          <cell r="G76" t="str">
            <v>ŒUF SAUCE VINCENT</v>
          </cell>
        </row>
        <row r="77">
          <cell r="A77" t="str">
            <v>ŒUFS AÏOLI</v>
          </cell>
          <cell r="B77" t="str">
            <v>LASAGNES BOLOGNAISE-SALADE VERTE</v>
          </cell>
          <cell r="G77" t="str">
            <v>ŒUFS AÏOLI</v>
          </cell>
        </row>
        <row r="78">
          <cell r="A78" t="str">
            <v>PASTÈQUE</v>
          </cell>
          <cell r="B78" t="str">
            <v>LASAGNES DE SAUMON</v>
          </cell>
          <cell r="G78" t="str">
            <v>PASTÈQUE</v>
          </cell>
        </row>
        <row r="79">
          <cell r="A79" t="str">
            <v>PÂTÉ DE CAMPAGNE</v>
          </cell>
          <cell r="B79" t="str">
            <v>LENTILLES A LA BERRICHONNE MAISON</v>
          </cell>
          <cell r="G79" t="str">
            <v>PÂTÉ DE CAMPAGNE</v>
          </cell>
        </row>
        <row r="80">
          <cell r="A80" t="str">
            <v>PÂTÉ DE FOIE</v>
          </cell>
          <cell r="B80" t="str">
            <v>MANCHONS DE CANARD CONFITS</v>
          </cell>
          <cell r="G80" t="str">
            <v>PÂTÉ DE FOIE</v>
          </cell>
        </row>
        <row r="81">
          <cell r="A81" t="str">
            <v>PÂTÉ DE LAPIN</v>
          </cell>
          <cell r="B81" t="str">
            <v>MARENGO DE VEAU</v>
          </cell>
          <cell r="G81" t="str">
            <v>PÂTÉ DE LAPIN</v>
          </cell>
        </row>
        <row r="82">
          <cell r="A82" t="str">
            <v>PÂTÉ FORESTIER</v>
          </cell>
          <cell r="B82" t="str">
            <v>MARENGO DE VOLAILLE</v>
          </cell>
          <cell r="G82" t="str">
            <v>PÂTÉ FORESTIER</v>
          </cell>
        </row>
        <row r="83">
          <cell r="A83" t="str">
            <v>PÂTES À LA TOSCANE</v>
          </cell>
          <cell r="B83" t="str">
            <v>MERGUEZ</v>
          </cell>
          <cell r="G83" t="str">
            <v>PÂTES À LA TOSCANE</v>
          </cell>
        </row>
        <row r="84">
          <cell r="A84" t="str">
            <v>PERSILLADE DE BŒUF</v>
          </cell>
          <cell r="B84" t="str">
            <v>MIGNONNETTE DE BŒUF</v>
          </cell>
          <cell r="G84" t="str">
            <v>PERSILLADE DE BŒUF</v>
          </cell>
        </row>
        <row r="85">
          <cell r="A85" t="str">
            <v>PIÉMONTAISE</v>
          </cell>
          <cell r="B85" t="str">
            <v>MIXED GRILL</v>
          </cell>
          <cell r="G85" t="str">
            <v>PIÉMONTAISE</v>
          </cell>
        </row>
        <row r="86">
          <cell r="A86" t="str">
            <v>PIÉMONTAISE AU THON</v>
          </cell>
          <cell r="B86" t="str">
            <v>MOUSSAKA</v>
          </cell>
          <cell r="G86" t="str">
            <v>PIÉMONTAISE AU THON</v>
          </cell>
        </row>
        <row r="87">
          <cell r="A87" t="str">
            <v>PIZZA ROYALE</v>
          </cell>
          <cell r="B87" t="str">
            <v>NAVARIN D'AGNEAU</v>
          </cell>
          <cell r="G87" t="str">
            <v>PIZZA ROYALE</v>
          </cell>
        </row>
        <row r="88">
          <cell r="A88" t="str">
            <v>POIREAUX RAVIGOTE</v>
          </cell>
          <cell r="B88" t="str">
            <v>NAVARIN DE POISSON</v>
          </cell>
          <cell r="G88" t="str">
            <v>POIREAUX RAVIGOTE</v>
          </cell>
        </row>
        <row r="89">
          <cell r="A89" t="str">
            <v>POIREAUX VINAIGRETTE</v>
          </cell>
          <cell r="B89" t="str">
            <v>NUGGETS DE VOLAILLE</v>
          </cell>
          <cell r="G89" t="str">
            <v>POIREAUX VINAIGRETTE</v>
          </cell>
        </row>
        <row r="90">
          <cell r="A90" t="str">
            <v>POMMES DE TERRE AU THON</v>
          </cell>
          <cell r="B90" t="str">
            <v>ŒUF DUR-SAUCE BECHAMEL</v>
          </cell>
          <cell r="G90" t="str">
            <v>POMMES DE TERRE AU THON</v>
          </cell>
        </row>
        <row r="91">
          <cell r="A91" t="str">
            <v>POTAGE CAMPAGNARD</v>
          </cell>
          <cell r="B91" t="str">
            <v>OMELETTE AU FROMAGE</v>
          </cell>
          <cell r="G91" t="str">
            <v>POTAGE CAMPAGNARD</v>
          </cell>
        </row>
        <row r="92">
          <cell r="A92" t="str">
            <v>QUICHE LORRAINE</v>
          </cell>
          <cell r="B92" t="str">
            <v>OMELETTE AUX CHAMPIGNONS</v>
          </cell>
          <cell r="G92" t="str">
            <v>QUICHE LORRAINE</v>
          </cell>
        </row>
        <row r="93">
          <cell r="A93" t="str">
            <v>RADIS BEURRE</v>
          </cell>
          <cell r="B93" t="str">
            <v>OMELETTE NATURE</v>
          </cell>
          <cell r="G93" t="str">
            <v>RADIS BEURRE</v>
          </cell>
        </row>
        <row r="94">
          <cell r="A94" t="str">
            <v>RILLETTES</v>
          </cell>
          <cell r="B94" t="str">
            <v>PAËLLA DE LA MER</v>
          </cell>
          <cell r="G94" t="str">
            <v>RILLETTES</v>
          </cell>
        </row>
        <row r="95">
          <cell r="A95" t="str">
            <v>RIZ ANDALOU</v>
          </cell>
          <cell r="B95" t="str">
            <v>PAËLLA MAISON</v>
          </cell>
          <cell r="G95" t="str">
            <v>RIZ ANDALOU</v>
          </cell>
        </row>
        <row r="96">
          <cell r="A96" t="str">
            <v>RIZ AU THON</v>
          </cell>
          <cell r="B96" t="str">
            <v>PALERON DE BŒUF</v>
          </cell>
          <cell r="G96" t="str">
            <v>RIZ AU THON</v>
          </cell>
        </row>
        <row r="97">
          <cell r="A97" t="str">
            <v>RIZ FRAÎCHEUR</v>
          </cell>
          <cell r="B97" t="str">
            <v>PALETTE DE PORC À LA DIABLE</v>
          </cell>
          <cell r="G97" t="str">
            <v>RIZ FRAÎCHEUR</v>
          </cell>
        </row>
        <row r="98">
          <cell r="A98" t="str">
            <v>ROULÉ AU FROMAGE</v>
          </cell>
          <cell r="B98" t="str">
            <v>PAUPIETTE DE VEAU</v>
          </cell>
          <cell r="G98" t="str">
            <v>ROULÉ AU FROMAGE</v>
          </cell>
        </row>
        <row r="99">
          <cell r="A99" t="str">
            <v xml:space="preserve">SALADE 3 DÉS </v>
          </cell>
          <cell r="B99" t="str">
            <v>PETIT SALÉ AUX LENTILLES</v>
          </cell>
          <cell r="G99" t="str">
            <v xml:space="preserve">SALADE 3 DÉS </v>
          </cell>
        </row>
        <row r="100">
          <cell r="A100" t="str">
            <v>SALADE ALASKA</v>
          </cell>
          <cell r="B100" t="str">
            <v>PINTADEAU RÔTI</v>
          </cell>
          <cell r="G100" t="str">
            <v>SALADE ALASKA</v>
          </cell>
        </row>
        <row r="101">
          <cell r="A101" t="str">
            <v>SALADE AMÉRICAINE</v>
          </cell>
          <cell r="B101" t="str">
            <v>PIZZA-SALADE VERTE</v>
          </cell>
          <cell r="G101" t="str">
            <v>SALADE AMÉRICAINE</v>
          </cell>
        </row>
        <row r="102">
          <cell r="A102" t="str">
            <v>SALADE AUX DÉS DE FROMAGE</v>
          </cell>
          <cell r="B102" t="str">
            <v>POIREAUX AU JAMBON</v>
          </cell>
          <cell r="G102" t="str">
            <v>SALADE AUX DÉS DE FROMAGE</v>
          </cell>
        </row>
        <row r="103">
          <cell r="A103" t="str">
            <v>SALADE BOHEME</v>
          </cell>
          <cell r="B103" t="str">
            <v>POISSONNETTE</v>
          </cell>
          <cell r="G103" t="str">
            <v>SALADE BOHEME</v>
          </cell>
        </row>
        <row r="104">
          <cell r="A104" t="str">
            <v>SALADE BRETONNE</v>
          </cell>
          <cell r="B104" t="str">
            <v>POITRINE DE VEAU FARCIE</v>
          </cell>
          <cell r="G104" t="str">
            <v>SALADE BRETONNE</v>
          </cell>
        </row>
        <row r="105">
          <cell r="A105" t="str">
            <v>SALADE CAMARGUAISE</v>
          </cell>
          <cell r="B105" t="str">
            <v>POMMES DE TERRE FARCIES</v>
          </cell>
          <cell r="G105" t="str">
            <v>SALADE CAMARGUAISE</v>
          </cell>
        </row>
        <row r="106">
          <cell r="A106" t="str">
            <v>SALADE CARMEN</v>
          </cell>
          <cell r="B106" t="str">
            <v>POT AU FEU DE LA MER MAISON</v>
          </cell>
          <cell r="G106" t="str">
            <v>SALADE CARMEN</v>
          </cell>
        </row>
        <row r="107">
          <cell r="A107" t="str">
            <v>SALADE CARNAVAL</v>
          </cell>
          <cell r="B107" t="str">
            <v>POT AU FEU MAISON</v>
          </cell>
          <cell r="G107" t="str">
            <v>SALADE CARNAVAL</v>
          </cell>
        </row>
        <row r="108">
          <cell r="A108" t="str">
            <v>SALADE CHAMPENOISE</v>
          </cell>
          <cell r="B108" t="str">
            <v>POTÉE BRETONNE</v>
          </cell>
          <cell r="G108" t="str">
            <v>SALADE CHAMPENOISE</v>
          </cell>
        </row>
        <row r="109">
          <cell r="A109" t="str">
            <v>SALADE CHARCUTIÈRE</v>
          </cell>
          <cell r="B109" t="str">
            <v>POULARDE AU VIN BLANC</v>
          </cell>
          <cell r="G109" t="str">
            <v>SALADE CHARCUTIÈRE</v>
          </cell>
        </row>
        <row r="110">
          <cell r="A110" t="str">
            <v>SALADE CHINOISE</v>
          </cell>
          <cell r="B110" t="str">
            <v>POULARDE SAUCE SUPRÊME</v>
          </cell>
          <cell r="G110" t="str">
            <v>SALADE CHINOISE</v>
          </cell>
        </row>
        <row r="111">
          <cell r="A111" t="str">
            <v>SALADE COLESLAW</v>
          </cell>
          <cell r="B111" t="str">
            <v>POULE AU POT</v>
          </cell>
          <cell r="G111" t="str">
            <v>SALADE COLESLAW</v>
          </cell>
        </row>
        <row r="112">
          <cell r="A112" t="str">
            <v>SALADE COMPLÈTE</v>
          </cell>
          <cell r="B112" t="str">
            <v>POULET AUX ÉPICES</v>
          </cell>
          <cell r="G112" t="str">
            <v>SALADE COMPLÈTE</v>
          </cell>
        </row>
        <row r="113">
          <cell r="A113" t="str">
            <v>SALADE COMPOSÉE</v>
          </cell>
          <cell r="B113" t="str">
            <v>POULET BASQUAISE</v>
          </cell>
          <cell r="G113" t="str">
            <v>SALADE COMPOSÉE</v>
          </cell>
        </row>
        <row r="114">
          <cell r="A114" t="str">
            <v>SALADE COSTA RICA</v>
          </cell>
          <cell r="B114" t="str">
            <v>POULET MARENGO</v>
          </cell>
          <cell r="G114" t="str">
            <v>SALADE COSTA RICA</v>
          </cell>
        </row>
        <row r="115">
          <cell r="A115" t="str">
            <v>SALADE D'AUTOMNE</v>
          </cell>
          <cell r="B115" t="str">
            <v>POULET RÔTI</v>
          </cell>
          <cell r="G115" t="str">
            <v>SALADE D'AUTOMNE</v>
          </cell>
        </row>
        <row r="116">
          <cell r="A116" t="str">
            <v>SALADE DE CALAMAR</v>
          </cell>
          <cell r="B116" t="str">
            <v>QUICHE LORRAINE-SALADE VERTE</v>
          </cell>
          <cell r="G116" t="str">
            <v>SALADE DE CALAMAR</v>
          </cell>
        </row>
        <row r="117">
          <cell r="A117" t="str">
            <v>SALADE DE CHOU ROUGE</v>
          </cell>
          <cell r="B117" t="str">
            <v>RAGOUT D'AGNEAU</v>
          </cell>
          <cell r="G117" t="str">
            <v>SALADE DE CHOU ROUGE</v>
          </cell>
        </row>
        <row r="118">
          <cell r="A118" t="str">
            <v>SALADE DE LARDONS AUX CROÛTONS</v>
          </cell>
          <cell r="B118" t="str">
            <v>RAVIOLIS AU BŒUF</v>
          </cell>
          <cell r="G118" t="str">
            <v>SALADE DE LARDONS AUX CROÛTONS</v>
          </cell>
        </row>
        <row r="119">
          <cell r="A119" t="str">
            <v>SALADE DE PÂTES</v>
          </cell>
          <cell r="B119" t="str">
            <v>RIZZOTTO</v>
          </cell>
          <cell r="G119" t="str">
            <v>SALADE DE PÂTES</v>
          </cell>
        </row>
        <row r="120">
          <cell r="A120" t="str">
            <v>SALADE DE PENNE AUX DES DE VOLAILLE</v>
          </cell>
          <cell r="B120" t="str">
            <v>ROGNONS DE BŒUF</v>
          </cell>
          <cell r="G120" t="str">
            <v>SALADE DE PENNE AUX DES DE VOLAILLE</v>
          </cell>
        </row>
        <row r="121">
          <cell r="A121" t="str">
            <v>SALADE DES CARPATES</v>
          </cell>
          <cell r="B121" t="str">
            <v>RÔTI DE BŒUF</v>
          </cell>
          <cell r="G121" t="str">
            <v>SALADE DES CARPATES</v>
          </cell>
        </row>
        <row r="122">
          <cell r="A122" t="str">
            <v>SALADE DU MIDI</v>
          </cell>
          <cell r="B122" t="str">
            <v>RÔTI DE FILET DE DINDE CHAUD</v>
          </cell>
          <cell r="G122" t="str">
            <v>SALADE DU MIDI</v>
          </cell>
        </row>
        <row r="123">
          <cell r="A123" t="str">
            <v>SALADE DU PÊCHEUR</v>
          </cell>
          <cell r="B123" t="str">
            <v>ROTI DE FILET DE DINDE FROID</v>
          </cell>
          <cell r="G123" t="str">
            <v>SALADE DU PÊCHEUR</v>
          </cell>
        </row>
        <row r="124">
          <cell r="A124" t="str">
            <v>SALADE DU PERIGORD</v>
          </cell>
          <cell r="B124" t="str">
            <v>RÔTI DE LAPIN FARCI AUX PRUNEAUX</v>
          </cell>
          <cell r="G124" t="str">
            <v>SALADE DU PERIGORD</v>
          </cell>
        </row>
        <row r="125">
          <cell r="A125" t="str">
            <v>SALADE DU TERROIR</v>
          </cell>
          <cell r="B125" t="str">
            <v>RÔTI DE PORC</v>
          </cell>
          <cell r="G125" t="str">
            <v>SALADE DU TERROIR</v>
          </cell>
        </row>
        <row r="126">
          <cell r="A126" t="str">
            <v>SALADE ESTIVALE</v>
          </cell>
          <cell r="B126" t="str">
            <v>RÔTI DE PORC BRAISÉ</v>
          </cell>
          <cell r="G126" t="str">
            <v>SALADE ESTIVALE</v>
          </cell>
        </row>
        <row r="127">
          <cell r="A127" t="str">
            <v>SALADE EXOTIQUE</v>
          </cell>
          <cell r="B127" t="str">
            <v>RÔTI DE VEAU</v>
          </cell>
          <cell r="G127" t="str">
            <v>SALADE EXOTIQUE</v>
          </cell>
        </row>
        <row r="128">
          <cell r="A128" t="str">
            <v>SALADE GAULOISE</v>
          </cell>
          <cell r="B128" t="str">
            <v>SAUCISSE DE FRANCFORT</v>
          </cell>
          <cell r="G128" t="str">
            <v>SALADE GAULOISE</v>
          </cell>
        </row>
        <row r="129">
          <cell r="A129" t="str">
            <v>SALADE GRECQUE TOTAL</v>
          </cell>
          <cell r="B129" t="str">
            <v>SAUCISSE DE MONTBÉLIARD</v>
          </cell>
          <cell r="G129" t="str">
            <v>SALADE GRECQUE TOTAL</v>
          </cell>
        </row>
        <row r="130">
          <cell r="A130" t="str">
            <v>SALADE HARENGS POMMES DE TERRE</v>
          </cell>
          <cell r="B130" t="str">
            <v>SAUCISSE DE TOULOUSE</v>
          </cell>
          <cell r="G130" t="str">
            <v>SALADE HARENGS POMMES DE TERRE</v>
          </cell>
        </row>
        <row r="131">
          <cell r="A131" t="str">
            <v>SALADE HAWAÏENNE</v>
          </cell>
          <cell r="B131" t="str">
            <v>SAUCISSE KNACK</v>
          </cell>
          <cell r="G131" t="str">
            <v>SALADE HAWAÏENNE</v>
          </cell>
        </row>
        <row r="132">
          <cell r="A132" t="str">
            <v>SALADE IRLANDAISE</v>
          </cell>
          <cell r="B132" t="str">
            <v>SAUTÉ DE BŒUF</v>
          </cell>
          <cell r="G132" t="str">
            <v>SALADE IRLANDAISE</v>
          </cell>
        </row>
        <row r="133">
          <cell r="A133" t="str">
            <v>SALADE ITALIENNE</v>
          </cell>
          <cell r="B133" t="str">
            <v>SAUTÉ DE DINDE</v>
          </cell>
          <cell r="G133" t="str">
            <v>SALADE ITALIENNE</v>
          </cell>
        </row>
        <row r="134">
          <cell r="A134" t="str">
            <v>SALADE JAMAÏQUAINE</v>
          </cell>
          <cell r="B134" t="str">
            <v>SAUTÉ DE PORC</v>
          </cell>
          <cell r="G134" t="str">
            <v>SALADE JAMAÏQUAINE</v>
          </cell>
        </row>
        <row r="135">
          <cell r="A135" t="str">
            <v>SALADE JAVANAISE</v>
          </cell>
          <cell r="B135" t="str">
            <v>SAUTÉ DE POULET</v>
          </cell>
          <cell r="G135" t="str">
            <v>SALADE JAVANAISE</v>
          </cell>
        </row>
        <row r="136">
          <cell r="A136" t="str">
            <v>SALADE JURASSIENNE</v>
          </cell>
          <cell r="B136" t="str">
            <v>SAUTÉ DE VEAU</v>
          </cell>
          <cell r="G136" t="str">
            <v>SALADE JURASSIENNE</v>
          </cell>
        </row>
        <row r="137">
          <cell r="A137" t="str">
            <v>SALADE LANDAISE</v>
          </cell>
          <cell r="B137" t="str">
            <v>SPAGHETTI CARBONARA</v>
          </cell>
          <cell r="G137" t="str">
            <v>SALADE LANDAISE</v>
          </cell>
        </row>
        <row r="138">
          <cell r="A138" t="str">
            <v>SALADE LORETTE</v>
          </cell>
          <cell r="B138" t="str">
            <v>SPAGHETTI CARBONARA DE VOLAILLE</v>
          </cell>
          <cell r="G138" t="str">
            <v>SALADE LORETTE</v>
          </cell>
        </row>
        <row r="139">
          <cell r="A139" t="str">
            <v>SALADE LYONNAISE</v>
          </cell>
          <cell r="B139" t="str">
            <v>SPAGHETTIS BOLOGNAISE</v>
          </cell>
          <cell r="G139" t="str">
            <v>SALADE LYONNAISE</v>
          </cell>
        </row>
        <row r="140">
          <cell r="A140" t="str">
            <v>SALADE MARAÎCHERE</v>
          </cell>
          <cell r="B140" t="str">
            <v>STEACK HACHÉ PUR BŒUF</v>
          </cell>
          <cell r="G140" t="str">
            <v>SALADE MARAÎCHERE</v>
          </cell>
        </row>
        <row r="141">
          <cell r="A141" t="str">
            <v>SALADE MARCO POLO</v>
          </cell>
          <cell r="B141" t="str">
            <v>STEAK DE REQUIN BLEU</v>
          </cell>
          <cell r="G141" t="str">
            <v>SALADE MARCO POLO</v>
          </cell>
        </row>
        <row r="142">
          <cell r="A142" t="str">
            <v>SALADE MEDITERRANÉE</v>
          </cell>
          <cell r="B142" t="str">
            <v>TARTE A L'OIGNON</v>
          </cell>
          <cell r="G142" t="str">
            <v>SALADE MEDITERRANÉE</v>
          </cell>
        </row>
        <row r="143">
          <cell r="A143" t="str">
            <v>SALADE MEXICAINE</v>
          </cell>
          <cell r="B143" t="str">
            <v>TARTE AU SAUMON</v>
          </cell>
          <cell r="G143" t="str">
            <v>SALADE MEXICAINE</v>
          </cell>
        </row>
        <row r="144">
          <cell r="A144" t="str">
            <v>SALADE MIXTE AU CRABE</v>
          </cell>
          <cell r="B144" t="str">
            <v>TARTE AUX POIREAUX</v>
          </cell>
          <cell r="G144" t="str">
            <v>SALADE MIXTE AU CRABE</v>
          </cell>
        </row>
        <row r="145">
          <cell r="A145" t="str">
            <v>SALADE NIÇOISE</v>
          </cell>
          <cell r="B145" t="str">
            <v>TARTE CHÈVRE TOMATE BASILIC</v>
          </cell>
          <cell r="G145" t="str">
            <v>SALADE NIÇOISE</v>
          </cell>
        </row>
        <row r="146">
          <cell r="A146" t="str">
            <v>SALADE NORMANDE</v>
          </cell>
          <cell r="B146" t="str">
            <v>TARTE DUO DE POISSONS AUX PETITS LÉGUMES</v>
          </cell>
          <cell r="G146" t="str">
            <v>SALADE NORMANDE</v>
          </cell>
        </row>
        <row r="147">
          <cell r="A147" t="str">
            <v>SALADE ORIENTALE</v>
          </cell>
          <cell r="B147" t="str">
            <v>TARTE PAYSANNE</v>
          </cell>
          <cell r="G147" t="str">
            <v>SALADE ORIENTALE</v>
          </cell>
        </row>
        <row r="148">
          <cell r="A148" t="str">
            <v>SALADE PAYSANNE</v>
          </cell>
          <cell r="B148" t="str">
            <v>TARTE PROVENÇALE</v>
          </cell>
          <cell r="G148" t="str">
            <v>SALADE PAYSANNE</v>
          </cell>
        </row>
        <row r="149">
          <cell r="A149" t="str">
            <v>SALADE PÉKINOISE</v>
          </cell>
          <cell r="B149" t="str">
            <v>TARTIFLETTE MAISON</v>
          </cell>
          <cell r="G149" t="str">
            <v>SALADE PÉKINOISE</v>
          </cell>
        </row>
        <row r="150">
          <cell r="A150" t="str">
            <v>SALADE PIQUE NIQUE</v>
          </cell>
          <cell r="B150" t="str">
            <v>TIMBALLE DE PÂTES AU SAUMON</v>
          </cell>
          <cell r="G150" t="str">
            <v>SALADE PIQUE NIQUE</v>
          </cell>
        </row>
        <row r="151">
          <cell r="A151" t="str">
            <v>SALADE PRINTANIÈRE</v>
          </cell>
          <cell r="B151" t="str">
            <v>TIMBALLE DE PÂTES AUX SAUCISSES</v>
          </cell>
          <cell r="G151" t="str">
            <v>SALADE PRINTANIÈRE</v>
          </cell>
        </row>
        <row r="152">
          <cell r="A152" t="str">
            <v>SALADE RÉMY</v>
          </cell>
          <cell r="B152" t="str">
            <v>TOMATES FARCIES</v>
          </cell>
          <cell r="G152" t="str">
            <v>SALADE RÉMY</v>
          </cell>
        </row>
        <row r="153">
          <cell r="A153" t="str">
            <v>SALADE RUSSE</v>
          </cell>
          <cell r="B153" t="str">
            <v>TOURNEDOS DE VOLAILLE</v>
          </cell>
          <cell r="G153" t="str">
            <v>SALADE RUSSE</v>
          </cell>
        </row>
        <row r="154">
          <cell r="A154" t="str">
            <v>SALADE RUZINOISE</v>
          </cell>
          <cell r="B154" t="str">
            <v>TRIPES À LA MODE DE CAEN</v>
          </cell>
          <cell r="G154" t="str">
            <v>SALADE RUZINOISE</v>
          </cell>
        </row>
        <row r="155">
          <cell r="A155" t="str">
            <v>SALADE SICILIENNE</v>
          </cell>
          <cell r="G155" t="str">
            <v>SALADE SICILIENNE</v>
          </cell>
        </row>
        <row r="156">
          <cell r="A156" t="str">
            <v>SALADE STRASBOURGEOISE</v>
          </cell>
          <cell r="G156" t="str">
            <v>SALADE STRASBOURGEOISE</v>
          </cell>
        </row>
        <row r="157">
          <cell r="A157" t="str">
            <v>SALADE TROPEZIENNE</v>
          </cell>
          <cell r="G157" t="str">
            <v>SALADE TROPEZIENNE</v>
          </cell>
        </row>
        <row r="158">
          <cell r="A158" t="str">
            <v>SALADE VENDÉENNE</v>
          </cell>
          <cell r="G158" t="str">
            <v>SALADE VENDÉENNE</v>
          </cell>
        </row>
        <row r="159">
          <cell r="A159" t="str">
            <v>SALADE VERTE</v>
          </cell>
          <cell r="G159" t="str">
            <v>SALADE WINDSOR</v>
          </cell>
        </row>
        <row r="160">
          <cell r="A160" t="str">
            <v>SALADE WINDSOR</v>
          </cell>
          <cell r="G160" t="str">
            <v>SALAMI</v>
          </cell>
        </row>
        <row r="161">
          <cell r="A161" t="str">
            <v>SALAMI</v>
          </cell>
          <cell r="G161" t="str">
            <v>SARDINES À LA TOMATE</v>
          </cell>
        </row>
        <row r="162">
          <cell r="A162" t="str">
            <v>SARDINES À LA TOMATE</v>
          </cell>
          <cell r="G162" t="str">
            <v>SARDINES À L'HUILE</v>
          </cell>
        </row>
        <row r="163">
          <cell r="A163" t="str">
            <v>SARDINES À L'HUILE</v>
          </cell>
          <cell r="G163" t="str">
            <v>SAUCISSON À L'AIL</v>
          </cell>
        </row>
        <row r="164">
          <cell r="A164" t="str">
            <v>SAUCISSON À L'AIL</v>
          </cell>
          <cell r="G164" t="str">
            <v>SAUCISSON SEC</v>
          </cell>
        </row>
        <row r="165">
          <cell r="A165" t="str">
            <v>SAUCISSON SEC</v>
          </cell>
          <cell r="G165" t="str">
            <v>SAUMON A LA RUSSE</v>
          </cell>
        </row>
        <row r="166">
          <cell r="A166" t="str">
            <v>SAUMON A LA RUSSE</v>
          </cell>
          <cell r="G166" t="str">
            <v>SURIMI MAYONNAISE</v>
          </cell>
        </row>
        <row r="167">
          <cell r="A167" t="str">
            <v>SURIMI MAYONNAISE</v>
          </cell>
          <cell r="G167" t="str">
            <v>TABOULÉ DE CREVETTES A LA MENTHE</v>
          </cell>
        </row>
        <row r="168">
          <cell r="A168" t="str">
            <v>TABOULÉ DE CREVETTES A LA MENTHE</v>
          </cell>
          <cell r="G168" t="str">
            <v>TABOULÉ DE SURIMI A LA MENTHE</v>
          </cell>
        </row>
        <row r="169">
          <cell r="A169" t="str">
            <v>TABOULÉ DE SURIMI A LA MENTHE</v>
          </cell>
          <cell r="G169" t="str">
            <v>TABOULÉ DE VOLAILLE MAISON</v>
          </cell>
        </row>
        <row r="170">
          <cell r="A170" t="str">
            <v>TABOULÉ DE VOLAILLE MAISON</v>
          </cell>
          <cell r="G170" t="str">
            <v>TABOULÉ D'ÉBLY® MAISON</v>
          </cell>
        </row>
        <row r="171">
          <cell r="A171" t="str">
            <v>TABOULÉ D'ÉBLY® MAISON</v>
          </cell>
          <cell r="G171" t="str">
            <v>TABOULÉ EXOTIQUE MAISON</v>
          </cell>
        </row>
        <row r="172">
          <cell r="A172" t="str">
            <v>TABOULÉ EXOTIQUE MAISON</v>
          </cell>
          <cell r="G172" t="str">
            <v>TABOULÉ JAMBON CIBOULETTE MAISON</v>
          </cell>
        </row>
        <row r="173">
          <cell r="A173" t="str">
            <v>TABOULÉ JAMBON CIBOULETTE MAISON</v>
          </cell>
          <cell r="G173" t="str">
            <v>TABOULÉ MAROCAIN MAISON</v>
          </cell>
        </row>
        <row r="174">
          <cell r="A174" t="str">
            <v>TABOULÉ MAROCAIN MAISON</v>
          </cell>
          <cell r="G174" t="str">
            <v>TABOULÉ OCEANE (AU THON)</v>
          </cell>
        </row>
        <row r="175">
          <cell r="A175" t="str">
            <v>TABOULÉ OCEANE (AU THON)</v>
          </cell>
          <cell r="G175" t="str">
            <v>TABOULÉ SAUMON ANETH</v>
          </cell>
        </row>
        <row r="176">
          <cell r="A176" t="str">
            <v>TABOULÉ SAUMON ANETH</v>
          </cell>
          <cell r="G176" t="str">
            <v>TARTE OIGNONS POIREAUX</v>
          </cell>
        </row>
        <row r="177">
          <cell r="A177" t="str">
            <v>TARTE OIGNONS POIREAUX</v>
          </cell>
          <cell r="G177" t="str">
            <v>TERRINE DE LÉGUMES</v>
          </cell>
        </row>
        <row r="178">
          <cell r="A178" t="str">
            <v>TERRINE DE LÉGUMES</v>
          </cell>
          <cell r="G178" t="str">
            <v>TERRINE DE POISSON</v>
          </cell>
        </row>
        <row r="179">
          <cell r="A179" t="str">
            <v>TERRINE DE POISSON</v>
          </cell>
          <cell r="G179" t="str">
            <v>TOMATE À CROQUER</v>
          </cell>
        </row>
        <row r="180">
          <cell r="A180" t="str">
            <v>TOMATE À CROQUER</v>
          </cell>
          <cell r="G180" t="str">
            <v>TOMATES ET 1/2 ŒUF</v>
          </cell>
        </row>
        <row r="181">
          <cell r="A181" t="str">
            <v>TOMATES ET 1/2 ŒUF</v>
          </cell>
          <cell r="G181" t="str">
            <v>TOMATES ET CÉLERI</v>
          </cell>
        </row>
        <row r="182">
          <cell r="A182" t="str">
            <v>TOMATES ET CÉLERI</v>
          </cell>
          <cell r="G182" t="str">
            <v>TOMATES ET CONCOMBRES</v>
          </cell>
        </row>
        <row r="183">
          <cell r="A183" t="str">
            <v>TOMATES ET CONCOMBRES</v>
          </cell>
          <cell r="G183" t="str">
            <v>TOMATES ET FETA</v>
          </cell>
        </row>
        <row r="184">
          <cell r="A184" t="str">
            <v>TOMATES ET FETA</v>
          </cell>
          <cell r="G184" t="str">
            <v>TOMATES ET MAÏS</v>
          </cell>
        </row>
        <row r="185">
          <cell r="A185" t="str">
            <v>TOMATES ET MAÏS</v>
          </cell>
          <cell r="G185" t="str">
            <v>TOMATES MONÉGASQUES</v>
          </cell>
        </row>
        <row r="186">
          <cell r="A186" t="str">
            <v>TOMATES MONÉGASQUES</v>
          </cell>
          <cell r="G186" t="str">
            <v>TOMATES VINAIGRETTE</v>
          </cell>
        </row>
        <row r="187">
          <cell r="A187" t="str">
            <v>TOMATES VINAIGRETTE</v>
          </cell>
          <cell r="G187" t="str">
            <v>TRIO DE LÉGUMES</v>
          </cell>
        </row>
        <row r="188">
          <cell r="A188" t="str">
            <v>TRIO DE LÉGUMES</v>
          </cell>
          <cell r="G188" t="str">
            <v>TRIO DE RÂPÉS À LA BETTERAVE</v>
          </cell>
        </row>
        <row r="189">
          <cell r="A189" t="str">
            <v>TRIO DE RÂPÉS À LA BETTERAVE</v>
          </cell>
          <cell r="G189" t="str">
            <v>VELOUTÉ DE LÉGUMES TOTAL</v>
          </cell>
        </row>
        <row r="190">
          <cell r="A190" t="str">
            <v>VELOUTÉ DE LÉGUMES TOTAL</v>
          </cell>
          <cell r="G190" t="str">
            <v>AIGUILLETTE DE POULET TOTAL</v>
          </cell>
        </row>
        <row r="191">
          <cell r="G191" t="str">
            <v>ANDOUILLETTE</v>
          </cell>
        </row>
        <row r="192">
          <cell r="G192" t="str">
            <v>BEIGNET DE CALAMAR À LA ROMAINE</v>
          </cell>
        </row>
        <row r="193">
          <cell r="G193" t="str">
            <v>BLANQUETTE DE SAUMON</v>
          </cell>
        </row>
        <row r="194">
          <cell r="G194" t="str">
            <v>BLANQUETTE DE THON MAISON</v>
          </cell>
        </row>
        <row r="195">
          <cell r="G195" t="str">
            <v>BLANQUETTE DE VEAU</v>
          </cell>
        </row>
        <row r="196">
          <cell r="G196" t="str">
            <v>BLANQUETTE DE VOLAILLE</v>
          </cell>
        </row>
        <row r="197">
          <cell r="G197" t="str">
            <v>BŒUF BOURGUIGNON</v>
          </cell>
        </row>
        <row r="198">
          <cell r="G198" t="str">
            <v>BŒUF BRAISÉ</v>
          </cell>
        </row>
        <row r="199">
          <cell r="G199" t="str">
            <v>BŒUF EN DAUBE</v>
          </cell>
        </row>
        <row r="200">
          <cell r="G200" t="str">
            <v>BŒUF LYONNAIS</v>
          </cell>
        </row>
        <row r="201">
          <cell r="G201" t="str">
            <v>BŒUF MODE</v>
          </cell>
        </row>
        <row r="202">
          <cell r="G202" t="str">
            <v>BOUDIN BLANC</v>
          </cell>
        </row>
        <row r="203">
          <cell r="G203" t="str">
            <v>BOUDIN NOIR</v>
          </cell>
        </row>
        <row r="204">
          <cell r="G204" t="str">
            <v>BRANDADE DE POISSON MAISON</v>
          </cell>
        </row>
        <row r="205">
          <cell r="G205" t="str">
            <v>BROCHETTE DE PORC</v>
          </cell>
        </row>
        <row r="206">
          <cell r="G206" t="str">
            <v>BURGER DE BŒUF</v>
          </cell>
        </row>
        <row r="207">
          <cell r="G207" t="str">
            <v>CAILLE FARCIE</v>
          </cell>
        </row>
        <row r="208">
          <cell r="G208" t="str">
            <v>CALAMARS À LA DIEPPOISE</v>
          </cell>
        </row>
        <row r="209">
          <cell r="G209" t="str">
            <v>CALAMARS À L'ARMORICAINE</v>
          </cell>
        </row>
        <row r="210">
          <cell r="G210" t="str">
            <v>CANETTE À L'ORANGE</v>
          </cell>
        </row>
        <row r="211">
          <cell r="G211" t="str">
            <v>CARBONADE DE BŒUF</v>
          </cell>
        </row>
        <row r="212">
          <cell r="G212" t="str">
            <v>CASSOULET AUX MANCHONS DE CANARD MAISON</v>
          </cell>
        </row>
        <row r="213">
          <cell r="G213" t="str">
            <v>CASSOULET MAISON</v>
          </cell>
        </row>
        <row r="214">
          <cell r="G214" t="str">
            <v>CERVELAS AUX LENTILLES</v>
          </cell>
        </row>
        <row r="215">
          <cell r="G215" t="str">
            <v>CERVELAS FUMÉ</v>
          </cell>
        </row>
        <row r="216">
          <cell r="G216" t="str">
            <v>CHILI CON CARNE</v>
          </cell>
        </row>
        <row r="217">
          <cell r="G217" t="str">
            <v>CHIPOLATAS</v>
          </cell>
        </row>
        <row r="218">
          <cell r="G218" t="str">
            <v>CHOU FARCI</v>
          </cell>
        </row>
        <row r="219">
          <cell r="G219" t="str">
            <v>CHOUCROUTE DE LA MER MAISON</v>
          </cell>
        </row>
        <row r="220">
          <cell r="G220" t="str">
            <v>CHOUCROUTE TOTAL</v>
          </cell>
        </row>
        <row r="221">
          <cell r="G221" t="str">
            <v>COLIN PANÉ</v>
          </cell>
        </row>
        <row r="222">
          <cell r="G222" t="str">
            <v>COLOMBO DE PORC</v>
          </cell>
        </row>
        <row r="223">
          <cell r="G223" t="str">
            <v>COQ AU VIN</v>
          </cell>
        </row>
        <row r="224">
          <cell r="G224" t="str">
            <v>CORDON BLEU DE DINDE</v>
          </cell>
        </row>
        <row r="225">
          <cell r="G225" t="str">
            <v>CÔTE DE PORC</v>
          </cell>
        </row>
        <row r="226">
          <cell r="G226" t="str">
            <v>CÔTES D'AGNEAU</v>
          </cell>
        </row>
        <row r="227">
          <cell r="G227" t="str">
            <v>COURGETTE FARCIE</v>
          </cell>
        </row>
        <row r="228">
          <cell r="G228" t="str">
            <v>COUSCOUS DE LA MER MAISON</v>
          </cell>
        </row>
        <row r="229">
          <cell r="G229" t="str">
            <v>COUSCOUS MAISON</v>
          </cell>
        </row>
        <row r="230">
          <cell r="G230" t="str">
            <v>CRÊPES FOURRES-SALADE VERTE</v>
          </cell>
        </row>
        <row r="231">
          <cell r="G231" t="str">
            <v>CRÉPINETTE DE VOLAILLE</v>
          </cell>
        </row>
        <row r="232">
          <cell r="G232" t="str">
            <v>CROQUE CHEESE</v>
          </cell>
        </row>
        <row r="233">
          <cell r="G233" t="str">
            <v>CUISSE DE CANETTE</v>
          </cell>
        </row>
        <row r="234">
          <cell r="G234" t="str">
            <v>CUISSE DE POULE EN CONFIT</v>
          </cell>
        </row>
        <row r="235">
          <cell r="G235" t="str">
            <v>CUISSE DE POULET</v>
          </cell>
        </row>
        <row r="236">
          <cell r="G236" t="str">
            <v>CURRY DE SAUMON</v>
          </cell>
        </row>
        <row r="237">
          <cell r="G237" t="str">
            <v>DEMI-COQUELET RÔTI</v>
          </cell>
        </row>
        <row r="238">
          <cell r="G238" t="str">
            <v>DOS DE COLIN</v>
          </cell>
        </row>
        <row r="239">
          <cell r="G239" t="str">
            <v>DOS DE COLIN MEUNIÈRE</v>
          </cell>
        </row>
        <row r="240">
          <cell r="G240" t="str">
            <v>DUO DE POISSONS AUX PETITS LÉGUMES</v>
          </cell>
        </row>
        <row r="241">
          <cell r="G241" t="str">
            <v>ÉCHINE DE PORC RÔTIE</v>
          </cell>
        </row>
        <row r="242">
          <cell r="G242" t="str">
            <v>ÉMINCÉ DE BŒUF</v>
          </cell>
        </row>
        <row r="243">
          <cell r="G243" t="str">
            <v>ÉMINCÉ DE PORC</v>
          </cell>
        </row>
        <row r="244">
          <cell r="G244" t="str">
            <v>ÉMINCÉ DE VOLAILLE</v>
          </cell>
        </row>
        <row r="245">
          <cell r="G245" t="str">
            <v>ENDIVES AU JAMBON</v>
          </cell>
        </row>
        <row r="246">
          <cell r="G246" t="str">
            <v>ESCALOPE DE DINDE</v>
          </cell>
        </row>
        <row r="247">
          <cell r="G247" t="str">
            <v>ESCALOPE VIENNOISE</v>
          </cell>
        </row>
        <row r="248">
          <cell r="G248" t="str">
            <v>ESTOUFFADE DE BŒUF</v>
          </cell>
        </row>
        <row r="249">
          <cell r="G249" t="str">
            <v>FEUILLETE DE ST JACQUES ET CREVETTES</v>
          </cell>
        </row>
        <row r="250">
          <cell r="G250" t="str">
            <v>FILET DE HOKI PANÉ</v>
          </cell>
        </row>
        <row r="251">
          <cell r="G251" t="str">
            <v>FILET DE POULET</v>
          </cell>
        </row>
        <row r="252">
          <cell r="G252" t="str">
            <v>FILET DE SAUMON</v>
          </cell>
        </row>
        <row r="253">
          <cell r="G253" t="str">
            <v>FILET MEUNIÈRE</v>
          </cell>
        </row>
        <row r="254">
          <cell r="G254" t="str">
            <v>FRICASSÉE DE DINDONNEAU</v>
          </cell>
        </row>
        <row r="255">
          <cell r="G255" t="str">
            <v>FRICASSÉE DE PORC</v>
          </cell>
        </row>
        <row r="256">
          <cell r="G256" t="str">
            <v>GIGOT D'AGNEAU</v>
          </cell>
        </row>
        <row r="257">
          <cell r="G257" t="str">
            <v>GOULASCH DE BŒUF</v>
          </cell>
        </row>
        <row r="258">
          <cell r="G258" t="str">
            <v>GRATIN DE POMMES DE TERRE AUX DÉS DE VOLAILLE</v>
          </cell>
        </row>
        <row r="259">
          <cell r="G259" t="str">
            <v>GRATIN SAVOYARD MAISON</v>
          </cell>
        </row>
        <row r="260">
          <cell r="G260" t="str">
            <v>HACHIS PARMENTIER MAISON-SALADE VERTE</v>
          </cell>
        </row>
        <row r="261">
          <cell r="G261" t="str">
            <v>JAMBON BLANC</v>
          </cell>
        </row>
        <row r="262">
          <cell r="G262" t="str">
            <v>JAMBON GRILL</v>
          </cell>
        </row>
        <row r="263">
          <cell r="G263" t="str">
            <v>JUMEAU DE BŒUF</v>
          </cell>
        </row>
        <row r="264">
          <cell r="G264" t="str">
            <v>LANGUE DE PORC</v>
          </cell>
        </row>
        <row r="265">
          <cell r="G265" t="str">
            <v>LASAGNES BOLOGNAISE-SALADE VERTE</v>
          </cell>
        </row>
        <row r="266">
          <cell r="G266" t="str">
            <v>LASAGNES DE SAUMON</v>
          </cell>
        </row>
        <row r="267">
          <cell r="G267" t="str">
            <v>LENTILLES A LA BERRICHONNE MAISON</v>
          </cell>
        </row>
        <row r="268">
          <cell r="G268" t="str">
            <v>MANCHONS DE CANARD CONFITS</v>
          </cell>
        </row>
        <row r="269">
          <cell r="G269" t="str">
            <v>MARENGO DE VEAU</v>
          </cell>
        </row>
        <row r="270">
          <cell r="G270" t="str">
            <v>MARENGO DE VOLAILLE</v>
          </cell>
        </row>
        <row r="271">
          <cell r="G271" t="str">
            <v>MERGUEZ</v>
          </cell>
        </row>
        <row r="272">
          <cell r="G272" t="str">
            <v>MIGNONNETTE DE BŒUF</v>
          </cell>
        </row>
        <row r="273">
          <cell r="G273" t="str">
            <v>MIXED GRILL</v>
          </cell>
        </row>
        <row r="274">
          <cell r="G274" t="str">
            <v>MOUSSAKA</v>
          </cell>
        </row>
        <row r="275">
          <cell r="G275" t="str">
            <v>NAVARIN D'AGNEAU</v>
          </cell>
        </row>
        <row r="276">
          <cell r="G276" t="str">
            <v>NAVARIN DE POISSON</v>
          </cell>
        </row>
        <row r="277">
          <cell r="G277" t="str">
            <v>NUGGETS DE VOLAILLE</v>
          </cell>
        </row>
        <row r="278">
          <cell r="G278" t="str">
            <v>ŒUF DUR-SAUCE BECHAMEL</v>
          </cell>
        </row>
        <row r="279">
          <cell r="G279" t="str">
            <v>OMELETTE AU FROMAGE</v>
          </cell>
        </row>
        <row r="280">
          <cell r="G280" t="str">
            <v>OMELETTE AUX CHAMPIGNONS</v>
          </cell>
        </row>
        <row r="281">
          <cell r="G281" t="str">
            <v>OMELETTE NATURE</v>
          </cell>
        </row>
        <row r="282">
          <cell r="G282" t="str">
            <v>PAËLLA DE LA MER</v>
          </cell>
        </row>
        <row r="283">
          <cell r="G283" t="str">
            <v>PAËLLA MAISON</v>
          </cell>
        </row>
        <row r="284">
          <cell r="G284" t="str">
            <v>PALERON DE BŒUF</v>
          </cell>
        </row>
        <row r="285">
          <cell r="G285" t="str">
            <v>PALETTE DE PORC À LA DIABLE</v>
          </cell>
        </row>
        <row r="286">
          <cell r="G286" t="str">
            <v>PAUPIETTE DE VEAU</v>
          </cell>
        </row>
        <row r="287">
          <cell r="G287" t="str">
            <v>PETIT SALÉ AUX LENTILLES</v>
          </cell>
        </row>
        <row r="288">
          <cell r="G288" t="str">
            <v>PINTADEAU RÔTI</v>
          </cell>
        </row>
        <row r="289">
          <cell r="G289" t="str">
            <v>PIZZA-SALADE VERTE</v>
          </cell>
        </row>
        <row r="290">
          <cell r="G290" t="str">
            <v>POIREAUX AU JAMBON</v>
          </cell>
        </row>
        <row r="291">
          <cell r="G291" t="str">
            <v>POISSONNETTE</v>
          </cell>
        </row>
        <row r="292">
          <cell r="G292" t="str">
            <v>POITRINE DE VEAU FARCIE</v>
          </cell>
        </row>
        <row r="293">
          <cell r="G293" t="str">
            <v>POMMES DE TERRE FARCIES</v>
          </cell>
        </row>
        <row r="294">
          <cell r="G294" t="str">
            <v>POT AU FEU DE LA MER MAISON</v>
          </cell>
        </row>
        <row r="295">
          <cell r="G295" t="str">
            <v>POT AU FEU MAISON</v>
          </cell>
        </row>
        <row r="296">
          <cell r="G296" t="str">
            <v>POTÉE BRETONNE</v>
          </cell>
        </row>
        <row r="297">
          <cell r="G297" t="str">
            <v>POULARDE AU VIN BLANC</v>
          </cell>
        </row>
        <row r="298">
          <cell r="G298" t="str">
            <v>POULARDE SAUCE SUPRÊME</v>
          </cell>
        </row>
        <row r="299">
          <cell r="G299" t="str">
            <v>POULE AU POT</v>
          </cell>
        </row>
        <row r="300">
          <cell r="G300" t="str">
            <v>POULET AUX ÉPICES</v>
          </cell>
        </row>
        <row r="301">
          <cell r="G301" t="str">
            <v>POULET BASQUAISE</v>
          </cell>
        </row>
        <row r="302">
          <cell r="G302" t="str">
            <v>POULET MARENGO</v>
          </cell>
        </row>
        <row r="303">
          <cell r="G303" t="str">
            <v>POULET RÔTI</v>
          </cell>
        </row>
        <row r="304">
          <cell r="G304" t="str">
            <v>QUICHE LORRAINE-SALADE VERTE</v>
          </cell>
        </row>
        <row r="305">
          <cell r="G305" t="str">
            <v>RAGOUT D'AGNEAU</v>
          </cell>
        </row>
        <row r="306">
          <cell r="G306" t="str">
            <v>RAVIOLIS AU BŒUF</v>
          </cell>
        </row>
        <row r="307">
          <cell r="G307" t="str">
            <v>RIZZOTTO</v>
          </cell>
        </row>
        <row r="308">
          <cell r="G308" t="str">
            <v>ROGNONS DE BŒUF</v>
          </cell>
        </row>
        <row r="309">
          <cell r="G309" t="str">
            <v>RÔTI DE BŒUF</v>
          </cell>
        </row>
        <row r="310">
          <cell r="G310" t="str">
            <v>RÔTI DE FILET DE DINDE CHAUD</v>
          </cell>
        </row>
        <row r="311">
          <cell r="G311" t="str">
            <v>ROTI DE FILET DE DINDE FROID</v>
          </cell>
        </row>
        <row r="312">
          <cell r="G312" t="str">
            <v>RÔTI DE LAPIN FARCI AUX PRUNEAUX</v>
          </cell>
        </row>
        <row r="313">
          <cell r="G313" t="str">
            <v>RÔTI DE PORC</v>
          </cell>
        </row>
        <row r="314">
          <cell r="G314" t="str">
            <v>RÔTI DE PORC BRAISÉ</v>
          </cell>
        </row>
        <row r="315">
          <cell r="G315" t="str">
            <v>RÔTI DE VEAU</v>
          </cell>
        </row>
        <row r="316">
          <cell r="G316" t="str">
            <v>SAUCISSE DE FRANCFORT</v>
          </cell>
        </row>
        <row r="317">
          <cell r="G317" t="str">
            <v>SAUCISSE DE MONTBÉLIARD</v>
          </cell>
        </row>
        <row r="318">
          <cell r="G318" t="str">
            <v>SAUCISSE DE TOULOUSE</v>
          </cell>
        </row>
        <row r="319">
          <cell r="G319" t="str">
            <v>SAUCISSE KNACK</v>
          </cell>
        </row>
        <row r="320">
          <cell r="G320" t="str">
            <v>SAUTÉ DE BŒUF</v>
          </cell>
        </row>
        <row r="321">
          <cell r="G321" t="str">
            <v>SAUTÉ DE DINDE</v>
          </cell>
        </row>
        <row r="322">
          <cell r="G322" t="str">
            <v>SAUTÉ DE PORC</v>
          </cell>
        </row>
        <row r="323">
          <cell r="G323" t="str">
            <v>SAUTÉ DE POULET</v>
          </cell>
        </row>
        <row r="324">
          <cell r="G324" t="str">
            <v>SAUTÉ DE VEAU</v>
          </cell>
        </row>
        <row r="325">
          <cell r="G325" t="str">
            <v>SPAGHETTI CARBONARA</v>
          </cell>
        </row>
        <row r="326">
          <cell r="G326" t="str">
            <v>SPAGHETTI CARBONARA DE VOLAILLE</v>
          </cell>
        </row>
        <row r="327">
          <cell r="G327" t="str">
            <v>SPAGHETTIS BOLOGNAISE</v>
          </cell>
        </row>
        <row r="328">
          <cell r="G328" t="str">
            <v>STEACK HACHÉ PUR BŒUF</v>
          </cell>
        </row>
        <row r="329">
          <cell r="G329" t="str">
            <v>STEAK DE REQUIN BLEU</v>
          </cell>
        </row>
        <row r="330">
          <cell r="G330" t="str">
            <v>TARTE A L'OIGNON</v>
          </cell>
        </row>
        <row r="331">
          <cell r="G331" t="str">
            <v>TARTE AU SAUMON</v>
          </cell>
        </row>
        <row r="332">
          <cell r="G332" t="str">
            <v>TARTE AUX POIREAUX</v>
          </cell>
        </row>
        <row r="333">
          <cell r="G333" t="str">
            <v>TARTE CHÈVRE TOMATE BASILIC</v>
          </cell>
        </row>
        <row r="334">
          <cell r="G334" t="str">
            <v>TARTE DUO DE POISSONS AUX PETITS LÉGUMES</v>
          </cell>
        </row>
        <row r="335">
          <cell r="G335" t="str">
            <v>TARTE PAYSANNE</v>
          </cell>
        </row>
        <row r="336">
          <cell r="G336" t="str">
            <v>TARTE PROVENÇALE</v>
          </cell>
        </row>
        <row r="337">
          <cell r="G337" t="str">
            <v>TARTIFLETTE MAISON</v>
          </cell>
        </row>
        <row r="338">
          <cell r="G338" t="str">
            <v>TIMBALLE DE PÂTES AU SAUMON</v>
          </cell>
        </row>
        <row r="339">
          <cell r="G339" t="str">
            <v>TIMBALLE DE PÂTES AUX SAUCISSES</v>
          </cell>
        </row>
        <row r="340">
          <cell r="G340" t="str">
            <v>TOMATES FARCIES</v>
          </cell>
        </row>
        <row r="341">
          <cell r="G341" t="str">
            <v>TOURNEDOS DE VOLAILLE</v>
          </cell>
        </row>
        <row r="342">
          <cell r="G342" t="str">
            <v>TRIPES À LA MODE DE CAEN</v>
          </cell>
        </row>
        <row r="343">
          <cell r="G343" t="str">
            <v>CREME AUX POIVRONS ROUGES</v>
          </cell>
        </row>
        <row r="344">
          <cell r="G344" t="str">
            <v>SAUCE A LA CREME</v>
          </cell>
        </row>
        <row r="345">
          <cell r="G345" t="str">
            <v>SAUCE A L'ARMORICAINE</v>
          </cell>
        </row>
        <row r="346">
          <cell r="G346" t="str">
            <v>SAUCE AU PAPRIKA</v>
          </cell>
        </row>
        <row r="347">
          <cell r="G347" t="str">
            <v>SAUCE AURORE</v>
          </cell>
        </row>
        <row r="348">
          <cell r="G348" t="str">
            <v>SAUCE CHASSEUR</v>
          </cell>
        </row>
        <row r="349">
          <cell r="G349" t="str">
            <v>SAUCE FORESTIERE</v>
          </cell>
        </row>
        <row r="350">
          <cell r="G350" t="str">
            <v>SAUCE FROMAGE BLANC AU CURRY</v>
          </cell>
        </row>
        <row r="351">
          <cell r="G351" t="str">
            <v>SAUCE MADERE</v>
          </cell>
        </row>
        <row r="352">
          <cell r="G352" t="str">
            <v>SAUCE NORMANDE</v>
          </cell>
        </row>
        <row r="353">
          <cell r="G353" t="str">
            <v>SAUCE PAYSANNE</v>
          </cell>
        </row>
        <row r="354">
          <cell r="G354" t="str">
            <v>SAUCE PROVENCALE</v>
          </cell>
        </row>
        <row r="355">
          <cell r="G355" t="str">
            <v>SAUCE TARTARE</v>
          </cell>
        </row>
        <row r="356">
          <cell r="G356" t="str">
            <v>SAUCE TOMATE</v>
          </cell>
        </row>
        <row r="357">
          <cell r="G357" t="str">
            <v>BOHÉMIENNE DE LÉGUMES</v>
          </cell>
        </row>
        <row r="358">
          <cell r="G358" t="str">
            <v>BROCOLIS</v>
          </cell>
        </row>
        <row r="359">
          <cell r="G359" t="str">
            <v>CAROTTES RISSOLÉES</v>
          </cell>
        </row>
        <row r="360">
          <cell r="G360" t="str">
            <v>CAROTTES VAPEUR</v>
          </cell>
        </row>
        <row r="361">
          <cell r="G361" t="str">
            <v>CÉLERI GARNITURE</v>
          </cell>
        </row>
        <row r="362">
          <cell r="G362" t="str">
            <v>CHIPS</v>
          </cell>
        </row>
        <row r="363">
          <cell r="G363" t="str">
            <v>CHOU BRAISÉ</v>
          </cell>
        </row>
        <row r="364">
          <cell r="G364" t="str">
            <v>CHOU DE BRUXELLES</v>
          </cell>
        </row>
        <row r="365">
          <cell r="G365" t="str">
            <v>CHOUX FLEURS À LA PROVENÇALE</v>
          </cell>
        </row>
        <row r="366">
          <cell r="G366" t="str">
            <v>CHOUX FLEURS AUX CÂPRES</v>
          </cell>
        </row>
        <row r="367">
          <cell r="G367" t="str">
            <v>CHOUX FLEURS VAPEUR</v>
          </cell>
        </row>
        <row r="368">
          <cell r="G368" t="str">
            <v>CHOUX ROMANESCO</v>
          </cell>
        </row>
        <row r="369">
          <cell r="G369" t="str">
            <v>COQUILLETTES</v>
          </cell>
        </row>
        <row r="370">
          <cell r="G370" t="str">
            <v>COQUILLETTES GRATINEES</v>
          </cell>
        </row>
        <row r="371">
          <cell r="G371" t="str">
            <v>CÔTES DE BLETTES</v>
          </cell>
        </row>
        <row r="372">
          <cell r="G372" t="str">
            <v>COURGETTE SAUTÉES</v>
          </cell>
        </row>
        <row r="373">
          <cell r="G373" t="str">
            <v>COURGETTES A LA PROVENCALE</v>
          </cell>
        </row>
        <row r="374">
          <cell r="G374" t="str">
            <v>COURGETTES A L'AIL</v>
          </cell>
        </row>
        <row r="375">
          <cell r="G375" t="str">
            <v>ÉBLY</v>
          </cell>
        </row>
        <row r="376">
          <cell r="G376" t="str">
            <v>ÉBLY AUX PETITS LÉGUMES</v>
          </cell>
        </row>
        <row r="377">
          <cell r="G377" t="str">
            <v>ENDIVES BRAISÉES</v>
          </cell>
        </row>
        <row r="378">
          <cell r="G378" t="str">
            <v>ÉPINARDS À LA CRÈME BÉCHAMEL</v>
          </cell>
        </row>
        <row r="379">
          <cell r="G379" t="str">
            <v>EPINARDS ET POMMES VAPEUR</v>
          </cell>
        </row>
        <row r="380">
          <cell r="G380" t="str">
            <v>EPINARDS ET RIZ</v>
          </cell>
        </row>
        <row r="381">
          <cell r="G381" t="str">
            <v>FARFALLES</v>
          </cell>
        </row>
        <row r="382">
          <cell r="G382" t="str">
            <v>FLAGEOLETS</v>
          </cell>
        </row>
        <row r="383">
          <cell r="G383" t="str">
            <v>FRITES</v>
          </cell>
        </row>
        <row r="384">
          <cell r="G384" t="str">
            <v>GRATIN DE BROCOLIS</v>
          </cell>
        </row>
        <row r="385">
          <cell r="G385" t="str">
            <v>GRATIN DE CHOUX FLEURS</v>
          </cell>
        </row>
        <row r="386">
          <cell r="G386" t="str">
            <v>GRATIN DE COURGETTES</v>
          </cell>
        </row>
        <row r="387">
          <cell r="G387" t="str">
            <v>HARICOTS BEURRE</v>
          </cell>
        </row>
        <row r="388">
          <cell r="G388" t="str">
            <v>HARICOTS BLANCS</v>
          </cell>
        </row>
        <row r="389">
          <cell r="G389" t="str">
            <v>HARICOTS BLANCS Á LA BRETONNE</v>
          </cell>
        </row>
        <row r="390">
          <cell r="G390" t="str">
            <v>HARICOTS BLANCS A LA TOMATE</v>
          </cell>
        </row>
        <row r="391">
          <cell r="G391" t="str">
            <v>HARICOTS VERTS TRES FINS</v>
          </cell>
        </row>
        <row r="392">
          <cell r="G392" t="str">
            <v>JARDINIÈRE DE LÉGUMES</v>
          </cell>
        </row>
        <row r="393">
          <cell r="G393" t="str">
            <v>JULIENNE DE LÉGUMES</v>
          </cell>
        </row>
        <row r="394">
          <cell r="G394" t="str">
            <v>JULIENNE DE LÉGUMES AUX BROCOLIS</v>
          </cell>
        </row>
        <row r="395">
          <cell r="G395" t="str">
            <v>LEGUMES D'HIVER</v>
          </cell>
        </row>
        <row r="396">
          <cell r="G396" t="str">
            <v>LENTILLES</v>
          </cell>
        </row>
        <row r="397">
          <cell r="G397" t="str">
            <v>MACARONIS</v>
          </cell>
        </row>
        <row r="398">
          <cell r="G398" t="str">
            <v>NOUILLES PLATES</v>
          </cell>
        </row>
        <row r="399">
          <cell r="G399" t="str">
            <v>PÂTES A LA TOMATE</v>
          </cell>
        </row>
        <row r="400">
          <cell r="G400" t="str">
            <v>PÂTES AUX POIVRONS ROUGES</v>
          </cell>
        </row>
        <row r="401">
          <cell r="G401" t="str">
            <v>PÂTES TRICOLORES</v>
          </cell>
        </row>
        <row r="402">
          <cell r="G402" t="str">
            <v>PETIT POIS ET CAROTTES</v>
          </cell>
        </row>
        <row r="403">
          <cell r="G403" t="str">
            <v>PETITS POIS À LA FRANÇAISE</v>
          </cell>
        </row>
        <row r="404">
          <cell r="G404" t="str">
            <v>PETITS POIS LANDAIS</v>
          </cell>
        </row>
        <row r="405">
          <cell r="G405" t="str">
            <v>PETITS POIS PAYSANNE</v>
          </cell>
        </row>
        <row r="406">
          <cell r="G406" t="str">
            <v>PETITS POIS TRÈS FINS</v>
          </cell>
        </row>
        <row r="407">
          <cell r="G407" t="str">
            <v>PÔELÉE BRETONNE</v>
          </cell>
        </row>
        <row r="408">
          <cell r="G408" t="str">
            <v>PÔELÉE CAMPAGNARDE</v>
          </cell>
        </row>
        <row r="409">
          <cell r="G409" t="str">
            <v>PÔELÉE CHAMPÊTRE</v>
          </cell>
        </row>
        <row r="410">
          <cell r="G410" t="str">
            <v>PÔELEE DE LEGUMES</v>
          </cell>
        </row>
        <row r="411">
          <cell r="G411" t="str">
            <v>POMMES BOULANGÈRES</v>
          </cell>
        </row>
        <row r="412">
          <cell r="G412" t="str">
            <v>POMMES COCOTTES</v>
          </cell>
        </row>
        <row r="413">
          <cell r="G413" t="str">
            <v>POMMES DE TERRE Á LA PROVENÇALE</v>
          </cell>
        </row>
        <row r="414">
          <cell r="G414" t="str">
            <v>POMMES DE TERRE AU GRATIN</v>
          </cell>
        </row>
        <row r="415">
          <cell r="G415" t="str">
            <v>POMMES DE TERRE AUX PETITS LÉGUMES</v>
          </cell>
        </row>
        <row r="416">
          <cell r="G416" t="str">
            <v>POMMES DE TERRE ET CAROTTES</v>
          </cell>
        </row>
        <row r="417">
          <cell r="G417" t="str">
            <v>POMMES GRAND MÈRE</v>
          </cell>
        </row>
        <row r="418">
          <cell r="G418" t="str">
            <v>POMMES NOISETTES</v>
          </cell>
        </row>
        <row r="419">
          <cell r="G419" t="str">
            <v>POMMES PAILLASSON</v>
          </cell>
        </row>
        <row r="420">
          <cell r="G420" t="str">
            <v>POMMES PERSILLÉES</v>
          </cell>
        </row>
        <row r="421">
          <cell r="G421" t="str">
            <v>POMMES RISSOLÉES</v>
          </cell>
        </row>
        <row r="422">
          <cell r="G422" t="str">
            <v>POMMES VAPEUR</v>
          </cell>
        </row>
        <row r="423">
          <cell r="G423" t="str">
            <v>PRINTANIÈRE DE LÉGUMES</v>
          </cell>
        </row>
        <row r="424">
          <cell r="G424" t="str">
            <v>PURÉE CANTALIENNE</v>
          </cell>
        </row>
        <row r="425">
          <cell r="G425" t="str">
            <v>PURÉE CRÉCY</v>
          </cell>
        </row>
        <row r="426">
          <cell r="G426" t="str">
            <v>PUREE DE BROCOLIS</v>
          </cell>
        </row>
        <row r="427">
          <cell r="G427" t="str">
            <v>PURÉE DE CÉLERI</v>
          </cell>
        </row>
        <row r="428">
          <cell r="G428" t="str">
            <v>PUREE DE POIS CASSES</v>
          </cell>
        </row>
        <row r="429">
          <cell r="G429" t="str">
            <v>PURÉE DE POMMES DE TERRE</v>
          </cell>
        </row>
        <row r="430">
          <cell r="G430" t="str">
            <v xml:space="preserve">PURÉE DE POTIRON </v>
          </cell>
        </row>
        <row r="431">
          <cell r="G431" t="str">
            <v>RATATOUILLE</v>
          </cell>
        </row>
        <row r="432">
          <cell r="G432" t="str">
            <v>RATATOUILLE ET RIZ</v>
          </cell>
        </row>
        <row r="433">
          <cell r="G433" t="str">
            <v>RATATOUILLE ET SEMOULE</v>
          </cell>
        </row>
        <row r="434">
          <cell r="G434" t="str">
            <v>RIZ</v>
          </cell>
        </row>
        <row r="435">
          <cell r="G435" t="str">
            <v>RIZ Á L'INDIENNE</v>
          </cell>
        </row>
        <row r="436">
          <cell r="G436" t="str">
            <v>RIZ ARLEQUIN</v>
          </cell>
        </row>
        <row r="437">
          <cell r="G437" t="str">
            <v>RIZ AUX POIVRONS</v>
          </cell>
        </row>
        <row r="438">
          <cell r="G438" t="str">
            <v>RIZ BIO</v>
          </cell>
        </row>
        <row r="439">
          <cell r="G439" t="str">
            <v>RIZ BIRIAMI</v>
          </cell>
        </row>
        <row r="440">
          <cell r="G440" t="str">
            <v>RIZ CAJUN</v>
          </cell>
        </row>
        <row r="441">
          <cell r="G441" t="str">
            <v>RIZ CALIFORNIEN</v>
          </cell>
        </row>
        <row r="442">
          <cell r="G442" t="str">
            <v>RIZ CANTONAIS</v>
          </cell>
        </row>
        <row r="443">
          <cell r="G443" t="str">
            <v>RIZ CREOLE</v>
          </cell>
        </row>
        <row r="444">
          <cell r="G444" t="str">
            <v>RIZ D'OR</v>
          </cell>
        </row>
        <row r="445">
          <cell r="G445" t="str">
            <v>RIZ GRAND-MÈRE</v>
          </cell>
        </row>
        <row r="446">
          <cell r="G446" t="str">
            <v>RIZ LANDAIS</v>
          </cell>
        </row>
        <row r="447">
          <cell r="G447" t="str">
            <v>RIZ PILAF</v>
          </cell>
        </row>
        <row r="448">
          <cell r="G448" t="str">
            <v>RIZIBIZI</v>
          </cell>
        </row>
        <row r="449">
          <cell r="G449" t="str">
            <v>SALADE VERTE</v>
          </cell>
        </row>
        <row r="450">
          <cell r="G450" t="str">
            <v>SALSIFIS À LA PROVENÇALE</v>
          </cell>
        </row>
        <row r="451">
          <cell r="G451" t="str">
            <v>SALSIFIS À L'AIL</v>
          </cell>
        </row>
        <row r="452">
          <cell r="G452" t="str">
            <v>SALSIFIS PERSILLÉES</v>
          </cell>
        </row>
        <row r="453">
          <cell r="G453" t="str">
            <v>SEMOULE Á LA PROVENÇALE</v>
          </cell>
        </row>
        <row r="454">
          <cell r="G454" t="str">
            <v>SEMOULE DE COUSCOUS</v>
          </cell>
        </row>
        <row r="455">
          <cell r="G455" t="str">
            <v>SPAGHETTIS</v>
          </cell>
        </row>
        <row r="456">
          <cell r="G456" t="str">
            <v>TAGLIATELLES</v>
          </cell>
        </row>
        <row r="457">
          <cell r="G457" t="str">
            <v>TOMATES PROVENÇALES</v>
          </cell>
        </row>
        <row r="458">
          <cell r="G458" t="str">
            <v>TORSADES</v>
          </cell>
        </row>
        <row r="459">
          <cell r="G459" t="str">
            <v>ABRICOT</v>
          </cell>
        </row>
        <row r="460">
          <cell r="G460" t="str">
            <v>ABRICOTS AU SIROP</v>
          </cell>
        </row>
        <row r="461">
          <cell r="G461" t="str">
            <v>ACCAPULCO ANANAS FRAMBOISE</v>
          </cell>
        </row>
        <row r="462">
          <cell r="G462" t="str">
            <v>ANANAS AU SIROP</v>
          </cell>
        </row>
        <row r="463">
          <cell r="G463" t="str">
            <v>ANANAS SAUCE CHOCOLAT</v>
          </cell>
        </row>
        <row r="464">
          <cell r="G464" t="str">
            <v>BANANE</v>
          </cell>
        </row>
        <row r="465">
          <cell r="G465" t="str">
            <v>BARRE BRETONNE ET CRÈME ANGLAISE</v>
          </cell>
        </row>
        <row r="466">
          <cell r="G466" t="str">
            <v>BEIGNET AU CHOCOLAT</v>
          </cell>
        </row>
        <row r="467">
          <cell r="G467" t="str">
            <v>BEIGNET COMPOTE</v>
          </cell>
        </row>
        <row r="468">
          <cell r="G468" t="str">
            <v>BEIGNET CONFITURE</v>
          </cell>
        </row>
        <row r="469">
          <cell r="G469" t="str">
            <v>BISCUITS D'ACCOMPAGNEMENT</v>
          </cell>
        </row>
        <row r="470">
          <cell r="G470" t="str">
            <v>BLEU DOUCEUR</v>
          </cell>
        </row>
        <row r="471">
          <cell r="G471" t="str">
            <v>BLEU PAIN</v>
          </cell>
        </row>
        <row r="472">
          <cell r="G472" t="str">
            <v>BREBICREME</v>
          </cell>
        </row>
        <row r="473">
          <cell r="G473" t="str">
            <v>BRIE</v>
          </cell>
        </row>
        <row r="474">
          <cell r="G474" t="str">
            <v>BROWNIES</v>
          </cell>
        </row>
        <row r="475">
          <cell r="G475" t="str">
            <v>CAMEMBERT PRÉSIDENT®</v>
          </cell>
        </row>
        <row r="476">
          <cell r="G476" t="str">
            <v>CANTADOU</v>
          </cell>
        </row>
        <row r="477">
          <cell r="G477" t="str">
            <v>CANTAL</v>
          </cell>
        </row>
        <row r="478">
          <cell r="G478" t="str">
            <v>CARRÉ D'AS NATURE</v>
          </cell>
        </row>
        <row r="479">
          <cell r="G479" t="str">
            <v>CERISE</v>
          </cell>
        </row>
        <row r="480">
          <cell r="G480" t="str">
            <v>CHANTAILLOU ET FINES HERBES</v>
          </cell>
        </row>
        <row r="481">
          <cell r="G481" t="str">
            <v>CHANTENEIGE</v>
          </cell>
        </row>
        <row r="482">
          <cell r="G482" t="str">
            <v>CHAUSSON AUX POMMES</v>
          </cell>
        </row>
        <row r="483">
          <cell r="G483" t="str">
            <v>CHOU VANILLE</v>
          </cell>
        </row>
        <row r="484">
          <cell r="G484" t="str">
            <v>CLAFOUTIS AUX CERISES</v>
          </cell>
        </row>
        <row r="485">
          <cell r="G485" t="str">
            <v>CLÉMENTINES</v>
          </cell>
        </row>
        <row r="486">
          <cell r="G486" t="str">
            <v>COCKTAIL DE FRUITS</v>
          </cell>
        </row>
        <row r="487">
          <cell r="G487" t="str">
            <v>COCKTAIL DE FRUITS EXOTIQUES</v>
          </cell>
        </row>
        <row r="488">
          <cell r="G488" t="str">
            <v>CŒUR D'ANANAS</v>
          </cell>
        </row>
        <row r="489">
          <cell r="G489" t="str">
            <v>COMPOTE DE PÊCHES APPERTISÉE</v>
          </cell>
        </row>
        <row r="490">
          <cell r="G490" t="str">
            <v>COMPOTE DE POIRES APPERTISÉE</v>
          </cell>
        </row>
        <row r="491">
          <cell r="G491" t="str">
            <v>COMPOTE DE POMMES</v>
          </cell>
        </row>
        <row r="492">
          <cell r="G492" t="str">
            <v>COMPOTE DE POMMES APPERTISÉE</v>
          </cell>
        </row>
        <row r="493">
          <cell r="G493" t="str">
            <v>COMPOTE POMMES ABRICOTS</v>
          </cell>
        </row>
        <row r="494">
          <cell r="G494" t="str">
            <v>COMPOTE POMMES ANANAS</v>
          </cell>
        </row>
        <row r="495">
          <cell r="G495" t="str">
            <v>COMPOTE POMMES BANANES</v>
          </cell>
        </row>
        <row r="496">
          <cell r="G496" t="str">
            <v>COMPOTE POMMES CASSIS</v>
          </cell>
        </row>
        <row r="497">
          <cell r="G497" t="str">
            <v>COMPOTE POMMES FRAISES</v>
          </cell>
        </row>
        <row r="498">
          <cell r="G498" t="str">
            <v>COMPOTE POMMES FRAMBOISES</v>
          </cell>
        </row>
        <row r="499">
          <cell r="G499" t="str">
            <v>CRÈME AUX AMANDES</v>
          </cell>
        </row>
        <row r="500">
          <cell r="G500" t="str">
            <v>CRÈME AUX ŒUFS SAVEUR VANILLE</v>
          </cell>
        </row>
        <row r="501">
          <cell r="G501" t="str">
            <v>CRÈME BRULÉE</v>
          </cell>
        </row>
        <row r="502">
          <cell r="G502" t="str">
            <v>CREME DESSERT CARAMEL</v>
          </cell>
        </row>
        <row r="503">
          <cell r="G503" t="str">
            <v>CREME DESSERT CHOCOLAT</v>
          </cell>
        </row>
        <row r="504">
          <cell r="G504" t="str">
            <v>CREME DESSERT VANILLE</v>
          </cell>
        </row>
        <row r="505">
          <cell r="G505" t="str">
            <v>CRÊPE AU CHOCOLAT</v>
          </cell>
        </row>
        <row r="506">
          <cell r="G506" t="str">
            <v>CROC'LAIT</v>
          </cell>
        </row>
        <row r="507">
          <cell r="G507" t="str">
            <v>CROIX DE MALTE</v>
          </cell>
        </row>
        <row r="508">
          <cell r="G508" t="str">
            <v>DESSERT GOURMAND CAFÉ</v>
          </cell>
        </row>
        <row r="509">
          <cell r="G509" t="str">
            <v>DESSERT GOURMAND CARAMEL ET BEURRE SALÉ</v>
          </cell>
        </row>
        <row r="510">
          <cell r="G510" t="str">
            <v>DESSERT GOURMAND CHOCOLAT</v>
          </cell>
        </row>
        <row r="511">
          <cell r="G511" t="str">
            <v>DESSERT GOURMAND CHOCOLAT BLANC</v>
          </cell>
        </row>
        <row r="512">
          <cell r="G512" t="str">
            <v>DESSERT GOURMAND CHOCOLAT MENTHE</v>
          </cell>
        </row>
        <row r="513">
          <cell r="G513" t="str">
            <v>DONUTS AU CHOCOLAT</v>
          </cell>
        </row>
        <row r="514">
          <cell r="G514" t="str">
            <v>ÉCLAIR AU CAFE</v>
          </cell>
        </row>
        <row r="515">
          <cell r="G515" t="str">
            <v>ÉCLAIR AU CHOCOLAT</v>
          </cell>
        </row>
        <row r="516">
          <cell r="G516" t="str">
            <v>EDAM</v>
          </cell>
        </row>
        <row r="517">
          <cell r="G517" t="str">
            <v>ELSTAR</v>
          </cell>
        </row>
        <row r="518">
          <cell r="G518" t="str">
            <v>EMMENTAL</v>
          </cell>
        </row>
        <row r="519">
          <cell r="G519" t="str">
            <v>ENTREMETS CARAMEL</v>
          </cell>
        </row>
        <row r="520">
          <cell r="G520" t="str">
            <v>ENTREMETS CHOCOLAT</v>
          </cell>
        </row>
        <row r="521">
          <cell r="G521" t="str">
            <v>ENTREMETS PRALINE</v>
          </cell>
        </row>
        <row r="522">
          <cell r="G522" t="str">
            <v>ENTREMETS VANILLE</v>
          </cell>
        </row>
        <row r="523">
          <cell r="G523" t="str">
            <v>FAR BRETON NATURE</v>
          </cell>
        </row>
        <row r="524">
          <cell r="G524" t="str">
            <v>FLAN NAPPE CARAMEL</v>
          </cell>
        </row>
        <row r="525">
          <cell r="G525" t="str">
            <v>FLAN PATISSIER</v>
          </cell>
        </row>
        <row r="526">
          <cell r="G526" t="str">
            <v>FOURNOLS</v>
          </cell>
        </row>
        <row r="527">
          <cell r="G527" t="str">
            <v>FRAIDOU</v>
          </cell>
        </row>
        <row r="528">
          <cell r="G528" t="str">
            <v>FRAISE</v>
          </cell>
        </row>
        <row r="529">
          <cell r="G529" t="str">
            <v>FRAMBOISIER</v>
          </cell>
        </row>
        <row r="530">
          <cell r="G530" t="str">
            <v>FROMAGE BLANC</v>
          </cell>
        </row>
        <row r="531">
          <cell r="G531" t="str">
            <v>FROMAGE BLANC ET SA PUREE DE MYRTILLES</v>
          </cell>
        </row>
        <row r="532">
          <cell r="G532" t="str">
            <v>FROMAGE FRAIS SUCRE</v>
          </cell>
        </row>
        <row r="533">
          <cell r="G533" t="str">
            <v>FRUIT</v>
          </cell>
        </row>
        <row r="534">
          <cell r="G534" t="str">
            <v>GALETTE DES ROIS</v>
          </cell>
        </row>
        <row r="535">
          <cell r="G535" t="str">
            <v>GÂTEAU DE RIZ NAPPÉ DE CARAMEL</v>
          </cell>
        </row>
        <row r="536">
          <cell r="G536" t="str">
            <v>GÂTEAU DE SAVOIE</v>
          </cell>
        </row>
        <row r="537">
          <cell r="G537" t="str">
            <v>GÂTEAU PASCAL</v>
          </cell>
        </row>
        <row r="538">
          <cell r="G538" t="str">
            <v>GAUFRE DE LIÈGE</v>
          </cell>
        </row>
        <row r="539">
          <cell r="G539" t="str">
            <v>GAUFRE DE LIÈGE AU CHOCOLAT</v>
          </cell>
        </row>
        <row r="540">
          <cell r="G540" t="str">
            <v>GELIFIE CHOCOLAT</v>
          </cell>
        </row>
        <row r="541">
          <cell r="G541" t="str">
            <v>GELIFIE VANILLE</v>
          </cell>
        </row>
        <row r="542">
          <cell r="G542" t="str">
            <v>GOLDEN</v>
          </cell>
        </row>
        <row r="543">
          <cell r="G543" t="str">
            <v>GOUDA</v>
          </cell>
        </row>
        <row r="544">
          <cell r="G544" t="str">
            <v>GRILLÉ AUX CERISES</v>
          </cell>
        </row>
        <row r="545">
          <cell r="G545" t="str">
            <v>ILE FLOTTANTE</v>
          </cell>
        </row>
        <row r="546">
          <cell r="G546" t="str">
            <v>JUNIOR</v>
          </cell>
        </row>
        <row r="547">
          <cell r="G547" t="str">
            <v>KIWI</v>
          </cell>
        </row>
        <row r="548">
          <cell r="G548" t="str">
            <v>KOUIGN AMANN</v>
          </cell>
        </row>
        <row r="549">
          <cell r="G549" t="str">
            <v>MAESTRO CHOCOLAT (LIEGEOIS)</v>
          </cell>
        </row>
        <row r="550">
          <cell r="G550" t="str">
            <v>MONTCADI CROÛTE NOIRE</v>
          </cell>
        </row>
        <row r="551">
          <cell r="G551" t="str">
            <v>MOUSSE AU CAFÉ</v>
          </cell>
        </row>
        <row r="552">
          <cell r="G552" t="str">
            <v>MOUSSE AU CHOCOLAT AU LAIT</v>
          </cell>
        </row>
        <row r="553">
          <cell r="G553" t="str">
            <v>MOUSSE AU CHOCOLAT NOIR</v>
          </cell>
        </row>
        <row r="554">
          <cell r="G554" t="str">
            <v>MOUSSE AU CITRON</v>
          </cell>
        </row>
        <row r="555">
          <cell r="G555" t="str">
            <v>NECTARINE</v>
          </cell>
        </row>
        <row r="556">
          <cell r="G556" t="str">
            <v>ŒUFS AU LAIT</v>
          </cell>
        </row>
        <row r="557">
          <cell r="G557" t="str">
            <v>ORANGE</v>
          </cell>
        </row>
        <row r="558">
          <cell r="G558" t="str">
            <v>PARIS BREST</v>
          </cell>
        </row>
        <row r="559">
          <cell r="G559" t="str">
            <v>PÊCHE</v>
          </cell>
        </row>
        <row r="560">
          <cell r="G560" t="str">
            <v>PÊCHES AU SIROP</v>
          </cell>
        </row>
        <row r="561">
          <cell r="G561" t="str">
            <v>PETIT MOULÉ AUX FINES HERBES</v>
          </cell>
        </row>
        <row r="562">
          <cell r="G562" t="str">
            <v>PETIT MOULÉ NATURE</v>
          </cell>
        </row>
        <row r="563">
          <cell r="G563" t="str">
            <v>PETIT SUISSE</v>
          </cell>
        </row>
        <row r="564">
          <cell r="G564" t="str">
            <v>PETIT SUISSE AUX FRUITS</v>
          </cell>
        </row>
        <row r="565">
          <cell r="G565" t="str">
            <v>PETITS GATEAUX</v>
          </cell>
        </row>
        <row r="566">
          <cell r="G566" t="str">
            <v>POIRE</v>
          </cell>
        </row>
        <row r="567">
          <cell r="G567" t="str">
            <v>POIRE BELLE HÉLÈNE</v>
          </cell>
        </row>
        <row r="568">
          <cell r="G568" t="str">
            <v>POIRES AU SIROP</v>
          </cell>
        </row>
        <row r="569">
          <cell r="G569" t="str">
            <v>POIRES SAUCE CHOCOLAT</v>
          </cell>
        </row>
        <row r="570">
          <cell r="G570" t="str">
            <v>PRÉSIDENT®CALCIUM</v>
          </cell>
        </row>
        <row r="571">
          <cell r="G571" t="str">
            <v>PRUNEAUX AU SIROP</v>
          </cell>
        </row>
        <row r="572">
          <cell r="G572" t="str">
            <v>PRUNES</v>
          </cell>
        </row>
        <row r="573">
          <cell r="G573" t="str">
            <v>QUETCHES AU SIROP</v>
          </cell>
        </row>
        <row r="574">
          <cell r="G574" t="str">
            <v>RAISIN</v>
          </cell>
        </row>
        <row r="575">
          <cell r="G575" t="str">
            <v>RIZ AU LAIT NATURE</v>
          </cell>
        </row>
        <row r="576">
          <cell r="G576" t="str">
            <v>RONDELÉ AIL ET FINES HERBES</v>
          </cell>
        </row>
        <row r="577">
          <cell r="G577" t="str">
            <v>RONDELÉ NATURE</v>
          </cell>
        </row>
        <row r="578">
          <cell r="G578" t="str">
            <v>ROULÉ CHOCOLAT NOISETTES</v>
          </cell>
        </row>
        <row r="579">
          <cell r="G579" t="str">
            <v>SAINT BRICET</v>
          </cell>
        </row>
        <row r="580">
          <cell r="G580" t="str">
            <v>SAINT PAULIN</v>
          </cell>
        </row>
        <row r="581">
          <cell r="G581" t="str">
            <v>SALAMBO</v>
          </cell>
        </row>
        <row r="582">
          <cell r="G582" t="str">
            <v>SAMOS</v>
          </cell>
        </row>
        <row r="583">
          <cell r="G583" t="str">
            <v>SEMOULE AU LAIT NATURE</v>
          </cell>
        </row>
        <row r="584">
          <cell r="G584" t="str">
            <v>SEMOULE AU LAIT SAVEUR VANILLE</v>
          </cell>
        </row>
        <row r="585">
          <cell r="G585" t="str">
            <v>SIX DE SAVOIE</v>
          </cell>
        </row>
        <row r="586">
          <cell r="G586" t="str">
            <v>TARTE À LA NOIX DE COCO</v>
          </cell>
        </row>
        <row r="587">
          <cell r="G587" t="str">
            <v>TARTE ABRICOTS</v>
          </cell>
        </row>
        <row r="588">
          <cell r="G588" t="str">
            <v>TARTE AU CITRON</v>
          </cell>
        </row>
        <row r="589">
          <cell r="G589" t="str">
            <v>TARTE AUX POIRES</v>
          </cell>
        </row>
        <row r="590">
          <cell r="G590" t="str">
            <v>TARTE AUX POMMES</v>
          </cell>
        </row>
        <row r="591">
          <cell r="G591" t="str">
            <v>TARTE CHOCOLAT</v>
          </cell>
        </row>
        <row r="592">
          <cell r="G592" t="str">
            <v>TARTE NORMANDE</v>
          </cell>
        </row>
        <row r="593">
          <cell r="G593" t="str">
            <v>TARTELETTE ANANAS</v>
          </cell>
        </row>
        <row r="594">
          <cell r="G594" t="str">
            <v>TARTELETTE AUX FRUITS</v>
          </cell>
        </row>
        <row r="595">
          <cell r="G595" t="str">
            <v>TOME NOIRE</v>
          </cell>
        </row>
        <row r="596">
          <cell r="G596" t="str">
            <v>TROPÉZIENNE</v>
          </cell>
        </row>
        <row r="597">
          <cell r="G597" t="str">
            <v>VACHE PICON</v>
          </cell>
        </row>
        <row r="598">
          <cell r="G598" t="str">
            <v>VACHE QUI RIT</v>
          </cell>
        </row>
        <row r="599">
          <cell r="G599" t="str">
            <v>YAOURT À LA GRECQUE FRAMBOISE</v>
          </cell>
        </row>
        <row r="600">
          <cell r="G600" t="str">
            <v>YAOURT À LA GRECQUE NATURE</v>
          </cell>
        </row>
        <row r="601">
          <cell r="G601" t="str">
            <v>YAOURT À LA GRECQUE VANILLE</v>
          </cell>
        </row>
        <row r="602">
          <cell r="G602" t="str">
            <v>YAOURT A LA PULPE DE FRUITS</v>
          </cell>
        </row>
        <row r="603">
          <cell r="G603" t="str">
            <v>YAOURT AROMATISE</v>
          </cell>
        </row>
        <row r="604">
          <cell r="G604" t="str">
            <v>YAOURT AUX FRUITS PÂTISSIERS</v>
          </cell>
        </row>
        <row r="605">
          <cell r="G605" t="str">
            <v>YAOURT BA CITRON</v>
          </cell>
        </row>
        <row r="606">
          <cell r="G606" t="str">
            <v>YAOURT BA NATURE</v>
          </cell>
        </row>
        <row r="607">
          <cell r="G607" t="str">
            <v>YAOURT BA VANILLE</v>
          </cell>
        </row>
        <row r="608">
          <cell r="G608" t="str">
            <v>YAOURT GOURMAND ANANAS PASSION</v>
          </cell>
        </row>
        <row r="609">
          <cell r="G609" t="str">
            <v>YAOURT GOURMAND CERISES GRIOTTES</v>
          </cell>
        </row>
        <row r="610">
          <cell r="G610" t="str">
            <v>YAOURT GOURMAND FRAISES</v>
          </cell>
        </row>
        <row r="611">
          <cell r="G611" t="str">
            <v>YAOURT GOURMAND NOIX DE COCO</v>
          </cell>
        </row>
        <row r="612">
          <cell r="G612" t="str">
            <v>YAOURT GOURMAND PÊCHES DU ROUSSILLON</v>
          </cell>
        </row>
        <row r="613">
          <cell r="G613" t="str">
            <v>YAOURT NATURE</v>
          </cell>
        </row>
        <row r="614">
          <cell r="G614" t="str">
            <v>YAOURT POT DE VERRE CITRON</v>
          </cell>
        </row>
        <row r="615">
          <cell r="G615" t="str">
            <v>YAOURT POT DE VERRE FRAISE</v>
          </cell>
        </row>
        <row r="616">
          <cell r="G616" t="str">
            <v>YAOURT POT DE VERRE NATURE</v>
          </cell>
        </row>
        <row r="617">
          <cell r="G617" t="str">
            <v>YAOURT POT DE VERRE PÊCHE</v>
          </cell>
        </row>
        <row r="618">
          <cell r="G618" t="str">
            <v>YAOURT POT DE VERRE VANILLE</v>
          </cell>
        </row>
        <row r="619">
          <cell r="G619" t="str">
            <v>YAOURT SUCRE</v>
          </cell>
        </row>
      </sheetData>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sheetData>
      <sheetData sheetId="3"/>
      <sheetData sheetId="4">
        <row r="2">
          <cell r="A2" t="str">
            <v>AVOCAT FARCI AU SAUMON</v>
          </cell>
          <cell r="D2" t="str">
            <v>BOHÉMIENNE DE LÉGUMES</v>
          </cell>
        </row>
        <row r="3">
          <cell r="D3" t="str">
            <v>BROCOLIS</v>
          </cell>
        </row>
        <row r="4">
          <cell r="D4" t="str">
            <v>CAROTTES RISSOLÉES</v>
          </cell>
        </row>
        <row r="5">
          <cell r="D5" t="str">
            <v>CAROTTES VAPEUR</v>
          </cell>
        </row>
        <row r="6">
          <cell r="D6" t="str">
            <v>CÉLERI GARNITURE</v>
          </cell>
        </row>
        <row r="7">
          <cell r="D7" t="str">
            <v>CHIPS</v>
          </cell>
        </row>
        <row r="8">
          <cell r="D8" t="str">
            <v>CHOU BRAISÉ</v>
          </cell>
        </row>
        <row r="9">
          <cell r="D9" t="str">
            <v>CHOU DE BRUXELLES</v>
          </cell>
        </row>
        <row r="10">
          <cell r="D10" t="str">
            <v>CHOUX FLEURS À LA PROVENÇALE</v>
          </cell>
        </row>
        <row r="11">
          <cell r="D11" t="str">
            <v>CHOUX FLEURS AUX CÂPRES</v>
          </cell>
        </row>
        <row r="12">
          <cell r="D12" t="str">
            <v>CHOUX FLEURS VAPEUR</v>
          </cell>
        </row>
        <row r="13">
          <cell r="D13" t="str">
            <v>CHOUX ROMANESCO</v>
          </cell>
        </row>
        <row r="14">
          <cell r="D14" t="str">
            <v>COQUILLETTES</v>
          </cell>
        </row>
        <row r="15">
          <cell r="D15" t="str">
            <v>COQUILLETTES GRATINEES</v>
          </cell>
        </row>
        <row r="16">
          <cell r="D16" t="str">
            <v>CÔTES DE BLETTES</v>
          </cell>
        </row>
        <row r="17">
          <cell r="D17" t="str">
            <v>COURGETTE SAUTÉES</v>
          </cell>
        </row>
        <row r="18">
          <cell r="D18" t="str">
            <v>COURGETTES A LA PROVENCALE</v>
          </cell>
        </row>
        <row r="19">
          <cell r="D19" t="str">
            <v>COURGETTES A L'AIL</v>
          </cell>
        </row>
        <row r="20">
          <cell r="D20" t="str">
            <v>ÉBLY</v>
          </cell>
        </row>
        <row r="21">
          <cell r="D21" t="str">
            <v>ÉBLY AUX PETITS LÉGUMES</v>
          </cell>
        </row>
        <row r="22">
          <cell r="D22" t="str">
            <v>ENDIVES BRAISÉES</v>
          </cell>
        </row>
        <row r="23">
          <cell r="D23" t="str">
            <v>ÉPINARDS À LA CRÈME BÉCHAMEL</v>
          </cell>
        </row>
        <row r="24">
          <cell r="D24" t="str">
            <v>EPINARDS ET POMMES VAPEUR</v>
          </cell>
        </row>
        <row r="25">
          <cell r="D25" t="str">
            <v>EPINARDS ET RIZ</v>
          </cell>
        </row>
        <row r="26">
          <cell r="D26" t="str">
            <v>FARFALLES</v>
          </cell>
        </row>
        <row r="27">
          <cell r="D27" t="str">
            <v>FLAGEOLETS</v>
          </cell>
        </row>
        <row r="28">
          <cell r="D28" t="str">
            <v>FRITES</v>
          </cell>
        </row>
        <row r="29">
          <cell r="D29" t="str">
            <v>GRATIN DE BROCOLIS</v>
          </cell>
        </row>
        <row r="30">
          <cell r="D30" t="str">
            <v>GRATIN DE CHOUX FLEURS</v>
          </cell>
        </row>
        <row r="31">
          <cell r="D31" t="str">
            <v>GRATIN DE COURGETTES</v>
          </cell>
        </row>
        <row r="32">
          <cell r="D32" t="str">
            <v>HARICOTS BEURRE</v>
          </cell>
        </row>
        <row r="33">
          <cell r="D33" t="str">
            <v>HARICOTS BLANCS</v>
          </cell>
        </row>
        <row r="34">
          <cell r="D34" t="str">
            <v>HARICOTS BLANCS Á LA BRETONNE</v>
          </cell>
        </row>
        <row r="35">
          <cell r="D35" t="str">
            <v>HARICOTS BLANCS A LA TOMATE</v>
          </cell>
        </row>
        <row r="36">
          <cell r="D36" t="str">
            <v>HARICOTS VERTS TRES FINS</v>
          </cell>
        </row>
        <row r="37">
          <cell r="D37" t="str">
            <v>JARDINIÈRE DE LÉGUMES</v>
          </cell>
        </row>
        <row r="38">
          <cell r="D38" t="str">
            <v>JULIENNE DE LÉGUMES</v>
          </cell>
        </row>
        <row r="39">
          <cell r="D39" t="str">
            <v>JULIENNE DE LÉGUMES AUX BROCOLIS</v>
          </cell>
        </row>
        <row r="40">
          <cell r="D40" t="str">
            <v>LEGUMES D'HIVER</v>
          </cell>
        </row>
        <row r="41">
          <cell r="D41" t="str">
            <v>LENTILLES</v>
          </cell>
        </row>
        <row r="42">
          <cell r="D42" t="str">
            <v>MACARONIS</v>
          </cell>
        </row>
        <row r="43">
          <cell r="D43" t="str">
            <v>NOUILLES PLATES</v>
          </cell>
        </row>
        <row r="44">
          <cell r="D44" t="str">
            <v>PÂTES A LA TOMATE</v>
          </cell>
        </row>
        <row r="45">
          <cell r="D45" t="str">
            <v>PÂTES AUX POIVRONS ROUGES</v>
          </cell>
        </row>
        <row r="46">
          <cell r="D46" t="str">
            <v>PÂTES TRICOLORES</v>
          </cell>
        </row>
        <row r="47">
          <cell r="D47" t="str">
            <v>PETIT POIS ET CAROTTES</v>
          </cell>
        </row>
        <row r="48">
          <cell r="D48" t="str">
            <v>PETITS POIS À LA FRANÇAISE</v>
          </cell>
        </row>
        <row r="49">
          <cell r="D49" t="str">
            <v>PETITS POIS LANDAIS</v>
          </cell>
        </row>
        <row r="50">
          <cell r="D50" t="str">
            <v>PETITS POIS PAYSANNE</v>
          </cell>
        </row>
        <row r="51">
          <cell r="D51" t="str">
            <v>PETITS POIS TRÈS FINS</v>
          </cell>
        </row>
        <row r="52">
          <cell r="D52" t="str">
            <v>PÔELÉE BRETONNE</v>
          </cell>
        </row>
        <row r="53">
          <cell r="D53" t="str">
            <v>PÔELÉE CAMPAGNARDE</v>
          </cell>
        </row>
        <row r="54">
          <cell r="D54" t="str">
            <v>PÔELÉE CHAMPÊTRE</v>
          </cell>
        </row>
        <row r="55">
          <cell r="D55" t="str">
            <v>PÔELEE DE LEGUMES</v>
          </cell>
        </row>
        <row r="56">
          <cell r="D56" t="str">
            <v>POMMES BOULANGÈRES</v>
          </cell>
        </row>
        <row r="57">
          <cell r="D57" t="str">
            <v>POMMES COCOTTES</v>
          </cell>
        </row>
        <row r="58">
          <cell r="D58" t="str">
            <v>POMMES DE TERRE Á LA PROVENÇALE</v>
          </cell>
        </row>
        <row r="59">
          <cell r="D59" t="str">
            <v>POMMES DE TERRE AU GRATIN</v>
          </cell>
        </row>
        <row r="60">
          <cell r="D60" t="str">
            <v>POMMES DE TERRE AUX PETITS LÉGUMES</v>
          </cell>
        </row>
        <row r="61">
          <cell r="D61" t="str">
            <v>POMMES DE TERRE ET CAROTTES</v>
          </cell>
        </row>
        <row r="62">
          <cell r="D62" t="str">
            <v>POMMES GRAND MÈRE</v>
          </cell>
        </row>
        <row r="63">
          <cell r="D63" t="str">
            <v>POMMES NOISETTES</v>
          </cell>
        </row>
        <row r="64">
          <cell r="D64" t="str">
            <v>POMMES PAILLASSON</v>
          </cell>
        </row>
        <row r="65">
          <cell r="D65" t="str">
            <v>POMMES PERSILLÉES</v>
          </cell>
        </row>
        <row r="66">
          <cell r="D66" t="str">
            <v>POMMES RISSOLÉES</v>
          </cell>
        </row>
        <row r="67">
          <cell r="D67" t="str">
            <v>POMMES VAPEUR</v>
          </cell>
        </row>
        <row r="68">
          <cell r="D68" t="str">
            <v>PRINTANIÈRE DE LÉGUMES</v>
          </cell>
        </row>
        <row r="69">
          <cell r="D69" t="str">
            <v>PURÉE CANTALIENNE</v>
          </cell>
        </row>
        <row r="70">
          <cell r="D70" t="str">
            <v>PURÉE CRÉCY</v>
          </cell>
        </row>
        <row r="71">
          <cell r="D71" t="str">
            <v>PUREE DE BROCOLIS</v>
          </cell>
        </row>
        <row r="72">
          <cell r="D72" t="str">
            <v>PURÉE DE CÉLERI</v>
          </cell>
        </row>
        <row r="73">
          <cell r="D73" t="str">
            <v>PUREE DE POIS CASSES</v>
          </cell>
        </row>
        <row r="74">
          <cell r="D74" t="str">
            <v>PURÉE DE POMMES DE TERRE</v>
          </cell>
        </row>
        <row r="75">
          <cell r="D75" t="str">
            <v xml:space="preserve">PURÉE DE POTIRON </v>
          </cell>
        </row>
        <row r="76">
          <cell r="D76" t="str">
            <v>RATATOUILLE</v>
          </cell>
        </row>
        <row r="77">
          <cell r="D77" t="str">
            <v>RATATOUILLE ET RIZ</v>
          </cell>
        </row>
        <row r="78">
          <cell r="D78" t="str">
            <v>RATATOUILLE ET SEMOULE</v>
          </cell>
        </row>
        <row r="79">
          <cell r="D79" t="str">
            <v>RIZ</v>
          </cell>
        </row>
        <row r="80">
          <cell r="D80" t="str">
            <v>RIZ Á L'INDIENNE</v>
          </cell>
        </row>
        <row r="81">
          <cell r="D81" t="str">
            <v>RIZ ARLEQUIN</v>
          </cell>
        </row>
        <row r="82">
          <cell r="D82" t="str">
            <v>RIZ AUX POIVRONS</v>
          </cell>
        </row>
        <row r="83">
          <cell r="D83" t="str">
            <v>RIZ BIO</v>
          </cell>
        </row>
        <row r="84">
          <cell r="D84" t="str">
            <v>RIZ BIRIAMI</v>
          </cell>
        </row>
        <row r="85">
          <cell r="D85" t="str">
            <v>RIZ CAJUN</v>
          </cell>
        </row>
        <row r="86">
          <cell r="D86" t="str">
            <v>RIZ CALIFORNIEN</v>
          </cell>
        </row>
        <row r="87">
          <cell r="D87" t="str">
            <v>RIZ CANTONAIS</v>
          </cell>
        </row>
        <row r="88">
          <cell r="D88" t="str">
            <v>RIZ CREOLE</v>
          </cell>
        </row>
        <row r="89">
          <cell r="D89" t="str">
            <v>RIZ D'OR</v>
          </cell>
        </row>
        <row r="90">
          <cell r="D90" t="str">
            <v>RIZ GRAND-MÈRE</v>
          </cell>
        </row>
        <row r="91">
          <cell r="D91" t="str">
            <v>RIZ LANDAIS</v>
          </cell>
        </row>
        <row r="92">
          <cell r="D92" t="str">
            <v>RIZ PILAF</v>
          </cell>
        </row>
        <row r="93">
          <cell r="D93" t="str">
            <v>RIZIBIZI</v>
          </cell>
        </row>
        <row r="94">
          <cell r="D94" t="str">
            <v>SALADE VERTE</v>
          </cell>
        </row>
        <row r="95">
          <cell r="D95" t="str">
            <v>SALSIFIS À LA PROVENÇALE</v>
          </cell>
        </row>
        <row r="96">
          <cell r="D96" t="str">
            <v>SALSIFIS À L'AIL</v>
          </cell>
        </row>
        <row r="97">
          <cell r="D97" t="str">
            <v>SALSIFIS PERSILLÉES</v>
          </cell>
        </row>
        <row r="98">
          <cell r="D98" t="str">
            <v>SEMOULE Á LA PROVENÇALE</v>
          </cell>
        </row>
        <row r="99">
          <cell r="D99" t="str">
            <v>SEMOULE DE COUSCOUS</v>
          </cell>
        </row>
        <row r="100">
          <cell r="D100" t="str">
            <v>SPAGHETTIS</v>
          </cell>
        </row>
        <row r="101">
          <cell r="D101" t="str">
            <v>TAGLIATELLES</v>
          </cell>
        </row>
        <row r="102">
          <cell r="D102" t="str">
            <v>TOMATES PROVENÇALES</v>
          </cell>
        </row>
        <row r="103">
          <cell r="D103" t="str">
            <v>TORSADES</v>
          </cell>
        </row>
      </sheetData>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PN &amp; E&amp;Co"/>
      <sheetName val="date"/>
      <sheetName val="Accueil"/>
      <sheetName val="Messages nutritionnels"/>
      <sheetName val="Fiches produits"/>
      <sheetName val="Calendrier"/>
      <sheetName val="Menus Mat &amp; prim"/>
      <sheetName val="Menus Mat &amp; prim sans choix"/>
      <sheetName val="Menus Mat &amp; prim 4C"/>
      <sheetName val="Menus Collège Lycée"/>
      <sheetName val="Menus Internats"/>
      <sheetName val="Equilibris Choix"/>
      <sheetName val="Equilibris sans Choix"/>
      <sheetName val="Equilibris Choix 4C"/>
      <sheetName val="Equilibris sans choix 4C"/>
      <sheetName val="Equilibris N&amp;B Choix"/>
      <sheetName val="Equilibris N&amp;B sans Choix"/>
      <sheetName val="Equilibris N&amp;B Choix 4C"/>
      <sheetName val="Equilibris N&amp;B sans choix 4C"/>
      <sheetName val="Aff.Gen.Eq.Menu jour"/>
      <sheetName val="Aff.Gen..Eq"/>
      <sheetName val="Aff.CôtéChezNous 4J"/>
      <sheetName val="Aff.CôtéChezNous 7J"/>
      <sheetName val="Affich.AncVers Lyc.Int"/>
      <sheetName val="le Chef vous Propose"/>
      <sheetName val="Aff.NB E&amp;C"/>
      <sheetName val="Aff.Jour.E&amp;C"/>
      <sheetName val="Aff semaine"/>
      <sheetName val="Commission MS"/>
      <sheetName val="Fiches Recettes Mat &amp; Prim"/>
      <sheetName val="Fiches Recet Coll Lyc Internat "/>
      <sheetName val="Chiffrage Mat et Prim "/>
      <sheetName val="Collège Lycée Internat"/>
    </sheetNames>
    <sheetDataSet>
      <sheetData sheetId="0" refreshError="1"/>
      <sheetData sheetId="1" refreshError="1">
        <row r="1">
          <cell r="A1">
            <v>40987</v>
          </cell>
        </row>
        <row r="2">
          <cell r="A2">
            <v>41043</v>
          </cell>
        </row>
        <row r="3">
          <cell r="A3">
            <v>41099</v>
          </cell>
        </row>
        <row r="4">
          <cell r="A4">
            <v>41155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E"/>
      <sheetName val="5E OS"/>
      <sheetName val="5E 1ABJ"/>
      <sheetName val="5E 1ABS"/>
      <sheetName val="Choix"/>
      <sheetName val="F. LIAISON 5E"/>
      <sheetName val="Pictogrammes"/>
      <sheetName val="date"/>
    </sheetNames>
    <sheetDataSet>
      <sheetData sheetId="0">
        <row r="7">
          <cell r="B7" t="str">
            <v>Haricots verts à
l'emmental</v>
          </cell>
        </row>
      </sheetData>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E"/>
      <sheetName val="5E OS"/>
      <sheetName val="5E 1ABJ"/>
      <sheetName val="5E 1ABS"/>
      <sheetName val="Choix"/>
      <sheetName val="F. LIAISON 5E"/>
      <sheetName val="Pictogrammes"/>
      <sheetName val="date"/>
    </sheetNames>
    <sheetDataSet>
      <sheetData sheetId="0"/>
      <sheetData sheetId="1"/>
      <sheetData sheetId="2"/>
      <sheetData sheetId="3"/>
      <sheetData sheetId="4"/>
      <sheetData sheetId="5"/>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E D1"/>
      <sheetName val="Choix "/>
      <sheetName val="5E D2"/>
      <sheetName val="5E C2"/>
      <sheetName val="5E C1"/>
      <sheetName val="5E A2"/>
      <sheetName val="5E A1"/>
      <sheetName val="F. LIAISON 5E D2"/>
      <sheetName val="F. LIAISON 5E C1"/>
      <sheetName val="F. LIAISON 5E C2"/>
      <sheetName val="F. LIAISON 5E A1"/>
      <sheetName val="F. LIAISON 5E A2"/>
      <sheetName val="ALLERGENES D2"/>
      <sheetName val="Pictogrammes"/>
      <sheetName val="date"/>
    </sheetNames>
    <sheetDataSet>
      <sheetData sheetId="0"/>
      <sheetData sheetId="1"/>
      <sheetData sheetId="2">
        <row r="2">
          <cell r="L2">
            <v>9</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O160"/>
  <sheetViews>
    <sheetView showGridLines="0" view="pageBreakPreview" zoomScale="50" zoomScaleNormal="70" zoomScaleSheetLayoutView="50" workbookViewId="0">
      <selection activeCell="B16" sqref="B16"/>
    </sheetView>
  </sheetViews>
  <sheetFormatPr baseColWidth="10" defaultRowHeight="15"/>
  <cols>
    <col min="1" max="1" width="16" style="2" customWidth="1"/>
    <col min="2" max="2" width="25.7109375" style="2" customWidth="1"/>
    <col min="3" max="3" width="10.7109375" style="2" customWidth="1"/>
    <col min="4" max="4" width="25.7109375" style="2" customWidth="1"/>
    <col min="5" max="5" width="10.7109375" style="2" customWidth="1"/>
    <col min="6" max="6" width="25.7109375" style="2" customWidth="1"/>
    <col min="7" max="7" width="10.7109375" style="2" customWidth="1"/>
    <col min="8" max="8" width="25.7109375" style="2" customWidth="1"/>
    <col min="9" max="9" width="10.7109375" style="2" customWidth="1"/>
    <col min="10" max="10" width="25.7109375" style="2" customWidth="1"/>
    <col min="11" max="11" width="10.7109375" style="2" customWidth="1"/>
    <col min="12" max="12" width="2.5703125" style="2" customWidth="1"/>
    <col min="13" max="13" width="24.7109375" style="2" customWidth="1"/>
    <col min="14" max="14" width="24.5703125" style="2" customWidth="1"/>
    <col min="15" max="15" width="11.42578125" style="2"/>
    <col min="16" max="16" width="11.42578125" style="2" customWidth="1"/>
    <col min="17" max="256" width="11.42578125" style="2"/>
    <col min="257" max="257" width="16" style="2" customWidth="1"/>
    <col min="258" max="258" width="25.7109375" style="2" customWidth="1"/>
    <col min="259" max="259" width="10.7109375" style="2" customWidth="1"/>
    <col min="260" max="260" width="25.7109375" style="2" customWidth="1"/>
    <col min="261" max="261" width="10.7109375" style="2" customWidth="1"/>
    <col min="262" max="262" width="25.7109375" style="2" customWidth="1"/>
    <col min="263" max="263" width="10.7109375" style="2" customWidth="1"/>
    <col min="264" max="264" width="25.7109375" style="2" customWidth="1"/>
    <col min="265" max="265" width="10.7109375" style="2" customWidth="1"/>
    <col min="266" max="266" width="25.7109375" style="2" customWidth="1"/>
    <col min="267" max="267" width="10.7109375" style="2" customWidth="1"/>
    <col min="268" max="268" width="2.5703125" style="2" customWidth="1"/>
    <col min="269" max="269" width="24.7109375" style="2" customWidth="1"/>
    <col min="270" max="270" width="24.5703125" style="2" customWidth="1"/>
    <col min="271" max="271" width="11.42578125" style="2"/>
    <col min="272" max="272" width="11.42578125" style="2" customWidth="1"/>
    <col min="273" max="512" width="11.42578125" style="2"/>
    <col min="513" max="513" width="16" style="2" customWidth="1"/>
    <col min="514" max="514" width="25.7109375" style="2" customWidth="1"/>
    <col min="515" max="515" width="10.7109375" style="2" customWidth="1"/>
    <col min="516" max="516" width="25.7109375" style="2" customWidth="1"/>
    <col min="517" max="517" width="10.7109375" style="2" customWidth="1"/>
    <col min="518" max="518" width="25.7109375" style="2" customWidth="1"/>
    <col min="519" max="519" width="10.7109375" style="2" customWidth="1"/>
    <col min="520" max="520" width="25.7109375" style="2" customWidth="1"/>
    <col min="521" max="521" width="10.7109375" style="2" customWidth="1"/>
    <col min="522" max="522" width="25.7109375" style="2" customWidth="1"/>
    <col min="523" max="523" width="10.7109375" style="2" customWidth="1"/>
    <col min="524" max="524" width="2.5703125" style="2" customWidth="1"/>
    <col min="525" max="525" width="24.7109375" style="2" customWidth="1"/>
    <col min="526" max="526" width="24.5703125" style="2" customWidth="1"/>
    <col min="527" max="527" width="11.42578125" style="2"/>
    <col min="528" max="528" width="11.42578125" style="2" customWidth="1"/>
    <col min="529" max="768" width="11.42578125" style="2"/>
    <col min="769" max="769" width="16" style="2" customWidth="1"/>
    <col min="770" max="770" width="25.7109375" style="2" customWidth="1"/>
    <col min="771" max="771" width="10.7109375" style="2" customWidth="1"/>
    <col min="772" max="772" width="25.7109375" style="2" customWidth="1"/>
    <col min="773" max="773" width="10.7109375" style="2" customWidth="1"/>
    <col min="774" max="774" width="25.7109375" style="2" customWidth="1"/>
    <col min="775" max="775" width="10.7109375" style="2" customWidth="1"/>
    <col min="776" max="776" width="25.7109375" style="2" customWidth="1"/>
    <col min="777" max="777" width="10.7109375" style="2" customWidth="1"/>
    <col min="778" max="778" width="25.7109375" style="2" customWidth="1"/>
    <col min="779" max="779" width="10.7109375" style="2" customWidth="1"/>
    <col min="780" max="780" width="2.5703125" style="2" customWidth="1"/>
    <col min="781" max="781" width="24.7109375" style="2" customWidth="1"/>
    <col min="782" max="782" width="24.5703125" style="2" customWidth="1"/>
    <col min="783" max="783" width="11.42578125" style="2"/>
    <col min="784" max="784" width="11.42578125" style="2" customWidth="1"/>
    <col min="785" max="1024" width="11.42578125" style="2"/>
    <col min="1025" max="1025" width="16" style="2" customWidth="1"/>
    <col min="1026" max="1026" width="25.7109375" style="2" customWidth="1"/>
    <col min="1027" max="1027" width="10.7109375" style="2" customWidth="1"/>
    <col min="1028" max="1028" width="25.7109375" style="2" customWidth="1"/>
    <col min="1029" max="1029" width="10.7109375" style="2" customWidth="1"/>
    <col min="1030" max="1030" width="25.7109375" style="2" customWidth="1"/>
    <col min="1031" max="1031" width="10.7109375" style="2" customWidth="1"/>
    <col min="1032" max="1032" width="25.7109375" style="2" customWidth="1"/>
    <col min="1033" max="1033" width="10.7109375" style="2" customWidth="1"/>
    <col min="1034" max="1034" width="25.7109375" style="2" customWidth="1"/>
    <col min="1035" max="1035" width="10.7109375" style="2" customWidth="1"/>
    <col min="1036" max="1036" width="2.5703125" style="2" customWidth="1"/>
    <col min="1037" max="1037" width="24.7109375" style="2" customWidth="1"/>
    <col min="1038" max="1038" width="24.5703125" style="2" customWidth="1"/>
    <col min="1039" max="1039" width="11.42578125" style="2"/>
    <col min="1040" max="1040" width="11.42578125" style="2" customWidth="1"/>
    <col min="1041" max="1280" width="11.42578125" style="2"/>
    <col min="1281" max="1281" width="16" style="2" customWidth="1"/>
    <col min="1282" max="1282" width="25.7109375" style="2" customWidth="1"/>
    <col min="1283" max="1283" width="10.7109375" style="2" customWidth="1"/>
    <col min="1284" max="1284" width="25.7109375" style="2" customWidth="1"/>
    <col min="1285" max="1285" width="10.7109375" style="2" customWidth="1"/>
    <col min="1286" max="1286" width="25.7109375" style="2" customWidth="1"/>
    <col min="1287" max="1287" width="10.7109375" style="2" customWidth="1"/>
    <col min="1288" max="1288" width="25.7109375" style="2" customWidth="1"/>
    <col min="1289" max="1289" width="10.7109375" style="2" customWidth="1"/>
    <col min="1290" max="1290" width="25.7109375" style="2" customWidth="1"/>
    <col min="1291" max="1291" width="10.7109375" style="2" customWidth="1"/>
    <col min="1292" max="1292" width="2.5703125" style="2" customWidth="1"/>
    <col min="1293" max="1293" width="24.7109375" style="2" customWidth="1"/>
    <col min="1294" max="1294" width="24.5703125" style="2" customWidth="1"/>
    <col min="1295" max="1295" width="11.42578125" style="2"/>
    <col min="1296" max="1296" width="11.42578125" style="2" customWidth="1"/>
    <col min="1297" max="1536" width="11.42578125" style="2"/>
    <col min="1537" max="1537" width="16" style="2" customWidth="1"/>
    <col min="1538" max="1538" width="25.7109375" style="2" customWidth="1"/>
    <col min="1539" max="1539" width="10.7109375" style="2" customWidth="1"/>
    <col min="1540" max="1540" width="25.7109375" style="2" customWidth="1"/>
    <col min="1541" max="1541" width="10.7109375" style="2" customWidth="1"/>
    <col min="1542" max="1542" width="25.7109375" style="2" customWidth="1"/>
    <col min="1543" max="1543" width="10.7109375" style="2" customWidth="1"/>
    <col min="1544" max="1544" width="25.7109375" style="2" customWidth="1"/>
    <col min="1545" max="1545" width="10.7109375" style="2" customWidth="1"/>
    <col min="1546" max="1546" width="25.7109375" style="2" customWidth="1"/>
    <col min="1547" max="1547" width="10.7109375" style="2" customWidth="1"/>
    <col min="1548" max="1548" width="2.5703125" style="2" customWidth="1"/>
    <col min="1549" max="1549" width="24.7109375" style="2" customWidth="1"/>
    <col min="1550" max="1550" width="24.5703125" style="2" customWidth="1"/>
    <col min="1551" max="1551" width="11.42578125" style="2"/>
    <col min="1552" max="1552" width="11.42578125" style="2" customWidth="1"/>
    <col min="1553" max="1792" width="11.42578125" style="2"/>
    <col min="1793" max="1793" width="16" style="2" customWidth="1"/>
    <col min="1794" max="1794" width="25.7109375" style="2" customWidth="1"/>
    <col min="1795" max="1795" width="10.7109375" style="2" customWidth="1"/>
    <col min="1796" max="1796" width="25.7109375" style="2" customWidth="1"/>
    <col min="1797" max="1797" width="10.7109375" style="2" customWidth="1"/>
    <col min="1798" max="1798" width="25.7109375" style="2" customWidth="1"/>
    <col min="1799" max="1799" width="10.7109375" style="2" customWidth="1"/>
    <col min="1800" max="1800" width="25.7109375" style="2" customWidth="1"/>
    <col min="1801" max="1801" width="10.7109375" style="2" customWidth="1"/>
    <col min="1802" max="1802" width="25.7109375" style="2" customWidth="1"/>
    <col min="1803" max="1803" width="10.7109375" style="2" customWidth="1"/>
    <col min="1804" max="1804" width="2.5703125" style="2" customWidth="1"/>
    <col min="1805" max="1805" width="24.7109375" style="2" customWidth="1"/>
    <col min="1806" max="1806" width="24.5703125" style="2" customWidth="1"/>
    <col min="1807" max="1807" width="11.42578125" style="2"/>
    <col min="1808" max="1808" width="11.42578125" style="2" customWidth="1"/>
    <col min="1809" max="2048" width="11.42578125" style="2"/>
    <col min="2049" max="2049" width="16" style="2" customWidth="1"/>
    <col min="2050" max="2050" width="25.7109375" style="2" customWidth="1"/>
    <col min="2051" max="2051" width="10.7109375" style="2" customWidth="1"/>
    <col min="2052" max="2052" width="25.7109375" style="2" customWidth="1"/>
    <col min="2053" max="2053" width="10.7109375" style="2" customWidth="1"/>
    <col min="2054" max="2054" width="25.7109375" style="2" customWidth="1"/>
    <col min="2055" max="2055" width="10.7109375" style="2" customWidth="1"/>
    <col min="2056" max="2056" width="25.7109375" style="2" customWidth="1"/>
    <col min="2057" max="2057" width="10.7109375" style="2" customWidth="1"/>
    <col min="2058" max="2058" width="25.7109375" style="2" customWidth="1"/>
    <col min="2059" max="2059" width="10.7109375" style="2" customWidth="1"/>
    <col min="2060" max="2060" width="2.5703125" style="2" customWidth="1"/>
    <col min="2061" max="2061" width="24.7109375" style="2" customWidth="1"/>
    <col min="2062" max="2062" width="24.5703125" style="2" customWidth="1"/>
    <col min="2063" max="2063" width="11.42578125" style="2"/>
    <col min="2064" max="2064" width="11.42578125" style="2" customWidth="1"/>
    <col min="2065" max="2304" width="11.42578125" style="2"/>
    <col min="2305" max="2305" width="16" style="2" customWidth="1"/>
    <col min="2306" max="2306" width="25.7109375" style="2" customWidth="1"/>
    <col min="2307" max="2307" width="10.7109375" style="2" customWidth="1"/>
    <col min="2308" max="2308" width="25.7109375" style="2" customWidth="1"/>
    <col min="2309" max="2309" width="10.7109375" style="2" customWidth="1"/>
    <col min="2310" max="2310" width="25.7109375" style="2" customWidth="1"/>
    <col min="2311" max="2311" width="10.7109375" style="2" customWidth="1"/>
    <col min="2312" max="2312" width="25.7109375" style="2" customWidth="1"/>
    <col min="2313" max="2313" width="10.7109375" style="2" customWidth="1"/>
    <col min="2314" max="2314" width="25.7109375" style="2" customWidth="1"/>
    <col min="2315" max="2315" width="10.7109375" style="2" customWidth="1"/>
    <col min="2316" max="2316" width="2.5703125" style="2" customWidth="1"/>
    <col min="2317" max="2317" width="24.7109375" style="2" customWidth="1"/>
    <col min="2318" max="2318" width="24.5703125" style="2" customWidth="1"/>
    <col min="2319" max="2319" width="11.42578125" style="2"/>
    <col min="2320" max="2320" width="11.42578125" style="2" customWidth="1"/>
    <col min="2321" max="2560" width="11.42578125" style="2"/>
    <col min="2561" max="2561" width="16" style="2" customWidth="1"/>
    <col min="2562" max="2562" width="25.7109375" style="2" customWidth="1"/>
    <col min="2563" max="2563" width="10.7109375" style="2" customWidth="1"/>
    <col min="2564" max="2564" width="25.7109375" style="2" customWidth="1"/>
    <col min="2565" max="2565" width="10.7109375" style="2" customWidth="1"/>
    <col min="2566" max="2566" width="25.7109375" style="2" customWidth="1"/>
    <col min="2567" max="2567" width="10.7109375" style="2" customWidth="1"/>
    <col min="2568" max="2568" width="25.7109375" style="2" customWidth="1"/>
    <col min="2569" max="2569" width="10.7109375" style="2" customWidth="1"/>
    <col min="2570" max="2570" width="25.7109375" style="2" customWidth="1"/>
    <col min="2571" max="2571" width="10.7109375" style="2" customWidth="1"/>
    <col min="2572" max="2572" width="2.5703125" style="2" customWidth="1"/>
    <col min="2573" max="2573" width="24.7109375" style="2" customWidth="1"/>
    <col min="2574" max="2574" width="24.5703125" style="2" customWidth="1"/>
    <col min="2575" max="2575" width="11.42578125" style="2"/>
    <col min="2576" max="2576" width="11.42578125" style="2" customWidth="1"/>
    <col min="2577" max="2816" width="11.42578125" style="2"/>
    <col min="2817" max="2817" width="16" style="2" customWidth="1"/>
    <col min="2818" max="2818" width="25.7109375" style="2" customWidth="1"/>
    <col min="2819" max="2819" width="10.7109375" style="2" customWidth="1"/>
    <col min="2820" max="2820" width="25.7109375" style="2" customWidth="1"/>
    <col min="2821" max="2821" width="10.7109375" style="2" customWidth="1"/>
    <col min="2822" max="2822" width="25.7109375" style="2" customWidth="1"/>
    <col min="2823" max="2823" width="10.7109375" style="2" customWidth="1"/>
    <col min="2824" max="2824" width="25.7109375" style="2" customWidth="1"/>
    <col min="2825" max="2825" width="10.7109375" style="2" customWidth="1"/>
    <col min="2826" max="2826" width="25.7109375" style="2" customWidth="1"/>
    <col min="2827" max="2827" width="10.7109375" style="2" customWidth="1"/>
    <col min="2828" max="2828" width="2.5703125" style="2" customWidth="1"/>
    <col min="2829" max="2829" width="24.7109375" style="2" customWidth="1"/>
    <col min="2830" max="2830" width="24.5703125" style="2" customWidth="1"/>
    <col min="2831" max="2831" width="11.42578125" style="2"/>
    <col min="2832" max="2832" width="11.42578125" style="2" customWidth="1"/>
    <col min="2833" max="3072" width="11.42578125" style="2"/>
    <col min="3073" max="3073" width="16" style="2" customWidth="1"/>
    <col min="3074" max="3074" width="25.7109375" style="2" customWidth="1"/>
    <col min="3075" max="3075" width="10.7109375" style="2" customWidth="1"/>
    <col min="3076" max="3076" width="25.7109375" style="2" customWidth="1"/>
    <col min="3077" max="3077" width="10.7109375" style="2" customWidth="1"/>
    <col min="3078" max="3078" width="25.7109375" style="2" customWidth="1"/>
    <col min="3079" max="3079" width="10.7109375" style="2" customWidth="1"/>
    <col min="3080" max="3080" width="25.7109375" style="2" customWidth="1"/>
    <col min="3081" max="3081" width="10.7109375" style="2" customWidth="1"/>
    <col min="3082" max="3082" width="25.7109375" style="2" customWidth="1"/>
    <col min="3083" max="3083" width="10.7109375" style="2" customWidth="1"/>
    <col min="3084" max="3084" width="2.5703125" style="2" customWidth="1"/>
    <col min="3085" max="3085" width="24.7109375" style="2" customWidth="1"/>
    <col min="3086" max="3086" width="24.5703125" style="2" customWidth="1"/>
    <col min="3087" max="3087" width="11.42578125" style="2"/>
    <col min="3088" max="3088" width="11.42578125" style="2" customWidth="1"/>
    <col min="3089" max="3328" width="11.42578125" style="2"/>
    <col min="3329" max="3329" width="16" style="2" customWidth="1"/>
    <col min="3330" max="3330" width="25.7109375" style="2" customWidth="1"/>
    <col min="3331" max="3331" width="10.7109375" style="2" customWidth="1"/>
    <col min="3332" max="3332" width="25.7109375" style="2" customWidth="1"/>
    <col min="3333" max="3333" width="10.7109375" style="2" customWidth="1"/>
    <col min="3334" max="3334" width="25.7109375" style="2" customWidth="1"/>
    <col min="3335" max="3335" width="10.7109375" style="2" customWidth="1"/>
    <col min="3336" max="3336" width="25.7109375" style="2" customWidth="1"/>
    <col min="3337" max="3337" width="10.7109375" style="2" customWidth="1"/>
    <col min="3338" max="3338" width="25.7109375" style="2" customWidth="1"/>
    <col min="3339" max="3339" width="10.7109375" style="2" customWidth="1"/>
    <col min="3340" max="3340" width="2.5703125" style="2" customWidth="1"/>
    <col min="3341" max="3341" width="24.7109375" style="2" customWidth="1"/>
    <col min="3342" max="3342" width="24.5703125" style="2" customWidth="1"/>
    <col min="3343" max="3343" width="11.42578125" style="2"/>
    <col min="3344" max="3344" width="11.42578125" style="2" customWidth="1"/>
    <col min="3345" max="3584" width="11.42578125" style="2"/>
    <col min="3585" max="3585" width="16" style="2" customWidth="1"/>
    <col min="3586" max="3586" width="25.7109375" style="2" customWidth="1"/>
    <col min="3587" max="3587" width="10.7109375" style="2" customWidth="1"/>
    <col min="3588" max="3588" width="25.7109375" style="2" customWidth="1"/>
    <col min="3589" max="3589" width="10.7109375" style="2" customWidth="1"/>
    <col min="3590" max="3590" width="25.7109375" style="2" customWidth="1"/>
    <col min="3591" max="3591" width="10.7109375" style="2" customWidth="1"/>
    <col min="3592" max="3592" width="25.7109375" style="2" customWidth="1"/>
    <col min="3593" max="3593" width="10.7109375" style="2" customWidth="1"/>
    <col min="3594" max="3594" width="25.7109375" style="2" customWidth="1"/>
    <col min="3595" max="3595" width="10.7109375" style="2" customWidth="1"/>
    <col min="3596" max="3596" width="2.5703125" style="2" customWidth="1"/>
    <col min="3597" max="3597" width="24.7109375" style="2" customWidth="1"/>
    <col min="3598" max="3598" width="24.5703125" style="2" customWidth="1"/>
    <col min="3599" max="3599" width="11.42578125" style="2"/>
    <col min="3600" max="3600" width="11.42578125" style="2" customWidth="1"/>
    <col min="3601" max="3840" width="11.42578125" style="2"/>
    <col min="3841" max="3841" width="16" style="2" customWidth="1"/>
    <col min="3842" max="3842" width="25.7109375" style="2" customWidth="1"/>
    <col min="3843" max="3843" width="10.7109375" style="2" customWidth="1"/>
    <col min="3844" max="3844" width="25.7109375" style="2" customWidth="1"/>
    <col min="3845" max="3845" width="10.7109375" style="2" customWidth="1"/>
    <col min="3846" max="3846" width="25.7109375" style="2" customWidth="1"/>
    <col min="3847" max="3847" width="10.7109375" style="2" customWidth="1"/>
    <col min="3848" max="3848" width="25.7109375" style="2" customWidth="1"/>
    <col min="3849" max="3849" width="10.7109375" style="2" customWidth="1"/>
    <col min="3850" max="3850" width="25.7109375" style="2" customWidth="1"/>
    <col min="3851" max="3851" width="10.7109375" style="2" customWidth="1"/>
    <col min="3852" max="3852" width="2.5703125" style="2" customWidth="1"/>
    <col min="3853" max="3853" width="24.7109375" style="2" customWidth="1"/>
    <col min="3854" max="3854" width="24.5703125" style="2" customWidth="1"/>
    <col min="3855" max="3855" width="11.42578125" style="2"/>
    <col min="3856" max="3856" width="11.42578125" style="2" customWidth="1"/>
    <col min="3857" max="4096" width="11.42578125" style="2"/>
    <col min="4097" max="4097" width="16" style="2" customWidth="1"/>
    <col min="4098" max="4098" width="25.7109375" style="2" customWidth="1"/>
    <col min="4099" max="4099" width="10.7109375" style="2" customWidth="1"/>
    <col min="4100" max="4100" width="25.7109375" style="2" customWidth="1"/>
    <col min="4101" max="4101" width="10.7109375" style="2" customWidth="1"/>
    <col min="4102" max="4102" width="25.7109375" style="2" customWidth="1"/>
    <col min="4103" max="4103" width="10.7109375" style="2" customWidth="1"/>
    <col min="4104" max="4104" width="25.7109375" style="2" customWidth="1"/>
    <col min="4105" max="4105" width="10.7109375" style="2" customWidth="1"/>
    <col min="4106" max="4106" width="25.7109375" style="2" customWidth="1"/>
    <col min="4107" max="4107" width="10.7109375" style="2" customWidth="1"/>
    <col min="4108" max="4108" width="2.5703125" style="2" customWidth="1"/>
    <col min="4109" max="4109" width="24.7109375" style="2" customWidth="1"/>
    <col min="4110" max="4110" width="24.5703125" style="2" customWidth="1"/>
    <col min="4111" max="4111" width="11.42578125" style="2"/>
    <col min="4112" max="4112" width="11.42578125" style="2" customWidth="1"/>
    <col min="4113" max="4352" width="11.42578125" style="2"/>
    <col min="4353" max="4353" width="16" style="2" customWidth="1"/>
    <col min="4354" max="4354" width="25.7109375" style="2" customWidth="1"/>
    <col min="4355" max="4355" width="10.7109375" style="2" customWidth="1"/>
    <col min="4356" max="4356" width="25.7109375" style="2" customWidth="1"/>
    <col min="4357" max="4357" width="10.7109375" style="2" customWidth="1"/>
    <col min="4358" max="4358" width="25.7109375" style="2" customWidth="1"/>
    <col min="4359" max="4359" width="10.7109375" style="2" customWidth="1"/>
    <col min="4360" max="4360" width="25.7109375" style="2" customWidth="1"/>
    <col min="4361" max="4361" width="10.7109375" style="2" customWidth="1"/>
    <col min="4362" max="4362" width="25.7109375" style="2" customWidth="1"/>
    <col min="4363" max="4363" width="10.7109375" style="2" customWidth="1"/>
    <col min="4364" max="4364" width="2.5703125" style="2" customWidth="1"/>
    <col min="4365" max="4365" width="24.7109375" style="2" customWidth="1"/>
    <col min="4366" max="4366" width="24.5703125" style="2" customWidth="1"/>
    <col min="4367" max="4367" width="11.42578125" style="2"/>
    <col min="4368" max="4368" width="11.42578125" style="2" customWidth="1"/>
    <col min="4369" max="4608" width="11.42578125" style="2"/>
    <col min="4609" max="4609" width="16" style="2" customWidth="1"/>
    <col min="4610" max="4610" width="25.7109375" style="2" customWidth="1"/>
    <col min="4611" max="4611" width="10.7109375" style="2" customWidth="1"/>
    <col min="4612" max="4612" width="25.7109375" style="2" customWidth="1"/>
    <col min="4613" max="4613" width="10.7109375" style="2" customWidth="1"/>
    <col min="4614" max="4614" width="25.7109375" style="2" customWidth="1"/>
    <col min="4615" max="4615" width="10.7109375" style="2" customWidth="1"/>
    <col min="4616" max="4616" width="25.7109375" style="2" customWidth="1"/>
    <col min="4617" max="4617" width="10.7109375" style="2" customWidth="1"/>
    <col min="4618" max="4618" width="25.7109375" style="2" customWidth="1"/>
    <col min="4619" max="4619" width="10.7109375" style="2" customWidth="1"/>
    <col min="4620" max="4620" width="2.5703125" style="2" customWidth="1"/>
    <col min="4621" max="4621" width="24.7109375" style="2" customWidth="1"/>
    <col min="4622" max="4622" width="24.5703125" style="2" customWidth="1"/>
    <col min="4623" max="4623" width="11.42578125" style="2"/>
    <col min="4624" max="4624" width="11.42578125" style="2" customWidth="1"/>
    <col min="4625" max="4864" width="11.42578125" style="2"/>
    <col min="4865" max="4865" width="16" style="2" customWidth="1"/>
    <col min="4866" max="4866" width="25.7109375" style="2" customWidth="1"/>
    <col min="4867" max="4867" width="10.7109375" style="2" customWidth="1"/>
    <col min="4868" max="4868" width="25.7109375" style="2" customWidth="1"/>
    <col min="4869" max="4869" width="10.7109375" style="2" customWidth="1"/>
    <col min="4870" max="4870" width="25.7109375" style="2" customWidth="1"/>
    <col min="4871" max="4871" width="10.7109375" style="2" customWidth="1"/>
    <col min="4872" max="4872" width="25.7109375" style="2" customWidth="1"/>
    <col min="4873" max="4873" width="10.7109375" style="2" customWidth="1"/>
    <col min="4874" max="4874" width="25.7109375" style="2" customWidth="1"/>
    <col min="4875" max="4875" width="10.7109375" style="2" customWidth="1"/>
    <col min="4876" max="4876" width="2.5703125" style="2" customWidth="1"/>
    <col min="4877" max="4877" width="24.7109375" style="2" customWidth="1"/>
    <col min="4878" max="4878" width="24.5703125" style="2" customWidth="1"/>
    <col min="4879" max="4879" width="11.42578125" style="2"/>
    <col min="4880" max="4880" width="11.42578125" style="2" customWidth="1"/>
    <col min="4881" max="5120" width="11.42578125" style="2"/>
    <col min="5121" max="5121" width="16" style="2" customWidth="1"/>
    <col min="5122" max="5122" width="25.7109375" style="2" customWidth="1"/>
    <col min="5123" max="5123" width="10.7109375" style="2" customWidth="1"/>
    <col min="5124" max="5124" width="25.7109375" style="2" customWidth="1"/>
    <col min="5125" max="5125" width="10.7109375" style="2" customWidth="1"/>
    <col min="5126" max="5126" width="25.7109375" style="2" customWidth="1"/>
    <col min="5127" max="5127" width="10.7109375" style="2" customWidth="1"/>
    <col min="5128" max="5128" width="25.7109375" style="2" customWidth="1"/>
    <col min="5129" max="5129" width="10.7109375" style="2" customWidth="1"/>
    <col min="5130" max="5130" width="25.7109375" style="2" customWidth="1"/>
    <col min="5131" max="5131" width="10.7109375" style="2" customWidth="1"/>
    <col min="5132" max="5132" width="2.5703125" style="2" customWidth="1"/>
    <col min="5133" max="5133" width="24.7109375" style="2" customWidth="1"/>
    <col min="5134" max="5134" width="24.5703125" style="2" customWidth="1"/>
    <col min="5135" max="5135" width="11.42578125" style="2"/>
    <col min="5136" max="5136" width="11.42578125" style="2" customWidth="1"/>
    <col min="5137" max="5376" width="11.42578125" style="2"/>
    <col min="5377" max="5377" width="16" style="2" customWidth="1"/>
    <col min="5378" max="5378" width="25.7109375" style="2" customWidth="1"/>
    <col min="5379" max="5379" width="10.7109375" style="2" customWidth="1"/>
    <col min="5380" max="5380" width="25.7109375" style="2" customWidth="1"/>
    <col min="5381" max="5381" width="10.7109375" style="2" customWidth="1"/>
    <col min="5382" max="5382" width="25.7109375" style="2" customWidth="1"/>
    <col min="5383" max="5383" width="10.7109375" style="2" customWidth="1"/>
    <col min="5384" max="5384" width="25.7109375" style="2" customWidth="1"/>
    <col min="5385" max="5385" width="10.7109375" style="2" customWidth="1"/>
    <col min="5386" max="5386" width="25.7109375" style="2" customWidth="1"/>
    <col min="5387" max="5387" width="10.7109375" style="2" customWidth="1"/>
    <col min="5388" max="5388" width="2.5703125" style="2" customWidth="1"/>
    <col min="5389" max="5389" width="24.7109375" style="2" customWidth="1"/>
    <col min="5390" max="5390" width="24.5703125" style="2" customWidth="1"/>
    <col min="5391" max="5391" width="11.42578125" style="2"/>
    <col min="5392" max="5392" width="11.42578125" style="2" customWidth="1"/>
    <col min="5393" max="5632" width="11.42578125" style="2"/>
    <col min="5633" max="5633" width="16" style="2" customWidth="1"/>
    <col min="5634" max="5634" width="25.7109375" style="2" customWidth="1"/>
    <col min="5635" max="5635" width="10.7109375" style="2" customWidth="1"/>
    <col min="5636" max="5636" width="25.7109375" style="2" customWidth="1"/>
    <col min="5637" max="5637" width="10.7109375" style="2" customWidth="1"/>
    <col min="5638" max="5638" width="25.7109375" style="2" customWidth="1"/>
    <col min="5639" max="5639" width="10.7109375" style="2" customWidth="1"/>
    <col min="5640" max="5640" width="25.7109375" style="2" customWidth="1"/>
    <col min="5641" max="5641" width="10.7109375" style="2" customWidth="1"/>
    <col min="5642" max="5642" width="25.7109375" style="2" customWidth="1"/>
    <col min="5643" max="5643" width="10.7109375" style="2" customWidth="1"/>
    <col min="5644" max="5644" width="2.5703125" style="2" customWidth="1"/>
    <col min="5645" max="5645" width="24.7109375" style="2" customWidth="1"/>
    <col min="5646" max="5646" width="24.5703125" style="2" customWidth="1"/>
    <col min="5647" max="5647" width="11.42578125" style="2"/>
    <col min="5648" max="5648" width="11.42578125" style="2" customWidth="1"/>
    <col min="5649" max="5888" width="11.42578125" style="2"/>
    <col min="5889" max="5889" width="16" style="2" customWidth="1"/>
    <col min="5890" max="5890" width="25.7109375" style="2" customWidth="1"/>
    <col min="5891" max="5891" width="10.7109375" style="2" customWidth="1"/>
    <col min="5892" max="5892" width="25.7109375" style="2" customWidth="1"/>
    <col min="5893" max="5893" width="10.7109375" style="2" customWidth="1"/>
    <col min="5894" max="5894" width="25.7109375" style="2" customWidth="1"/>
    <col min="5895" max="5895" width="10.7109375" style="2" customWidth="1"/>
    <col min="5896" max="5896" width="25.7109375" style="2" customWidth="1"/>
    <col min="5897" max="5897" width="10.7109375" style="2" customWidth="1"/>
    <col min="5898" max="5898" width="25.7109375" style="2" customWidth="1"/>
    <col min="5899" max="5899" width="10.7109375" style="2" customWidth="1"/>
    <col min="5900" max="5900" width="2.5703125" style="2" customWidth="1"/>
    <col min="5901" max="5901" width="24.7109375" style="2" customWidth="1"/>
    <col min="5902" max="5902" width="24.5703125" style="2" customWidth="1"/>
    <col min="5903" max="5903" width="11.42578125" style="2"/>
    <col min="5904" max="5904" width="11.42578125" style="2" customWidth="1"/>
    <col min="5905" max="6144" width="11.42578125" style="2"/>
    <col min="6145" max="6145" width="16" style="2" customWidth="1"/>
    <col min="6146" max="6146" width="25.7109375" style="2" customWidth="1"/>
    <col min="6147" max="6147" width="10.7109375" style="2" customWidth="1"/>
    <col min="6148" max="6148" width="25.7109375" style="2" customWidth="1"/>
    <col min="6149" max="6149" width="10.7109375" style="2" customWidth="1"/>
    <col min="6150" max="6150" width="25.7109375" style="2" customWidth="1"/>
    <col min="6151" max="6151" width="10.7109375" style="2" customWidth="1"/>
    <col min="6152" max="6152" width="25.7109375" style="2" customWidth="1"/>
    <col min="6153" max="6153" width="10.7109375" style="2" customWidth="1"/>
    <col min="6154" max="6154" width="25.7109375" style="2" customWidth="1"/>
    <col min="6155" max="6155" width="10.7109375" style="2" customWidth="1"/>
    <col min="6156" max="6156" width="2.5703125" style="2" customWidth="1"/>
    <col min="6157" max="6157" width="24.7109375" style="2" customWidth="1"/>
    <col min="6158" max="6158" width="24.5703125" style="2" customWidth="1"/>
    <col min="6159" max="6159" width="11.42578125" style="2"/>
    <col min="6160" max="6160" width="11.42578125" style="2" customWidth="1"/>
    <col min="6161" max="6400" width="11.42578125" style="2"/>
    <col min="6401" max="6401" width="16" style="2" customWidth="1"/>
    <col min="6402" max="6402" width="25.7109375" style="2" customWidth="1"/>
    <col min="6403" max="6403" width="10.7109375" style="2" customWidth="1"/>
    <col min="6404" max="6404" width="25.7109375" style="2" customWidth="1"/>
    <col min="6405" max="6405" width="10.7109375" style="2" customWidth="1"/>
    <col min="6406" max="6406" width="25.7109375" style="2" customWidth="1"/>
    <col min="6407" max="6407" width="10.7109375" style="2" customWidth="1"/>
    <col min="6408" max="6408" width="25.7109375" style="2" customWidth="1"/>
    <col min="6409" max="6409" width="10.7109375" style="2" customWidth="1"/>
    <col min="6410" max="6410" width="25.7109375" style="2" customWidth="1"/>
    <col min="6411" max="6411" width="10.7109375" style="2" customWidth="1"/>
    <col min="6412" max="6412" width="2.5703125" style="2" customWidth="1"/>
    <col min="6413" max="6413" width="24.7109375" style="2" customWidth="1"/>
    <col min="6414" max="6414" width="24.5703125" style="2" customWidth="1"/>
    <col min="6415" max="6415" width="11.42578125" style="2"/>
    <col min="6416" max="6416" width="11.42578125" style="2" customWidth="1"/>
    <col min="6417" max="6656" width="11.42578125" style="2"/>
    <col min="6657" max="6657" width="16" style="2" customWidth="1"/>
    <col min="6658" max="6658" width="25.7109375" style="2" customWidth="1"/>
    <col min="6659" max="6659" width="10.7109375" style="2" customWidth="1"/>
    <col min="6660" max="6660" width="25.7109375" style="2" customWidth="1"/>
    <col min="6661" max="6661" width="10.7109375" style="2" customWidth="1"/>
    <col min="6662" max="6662" width="25.7109375" style="2" customWidth="1"/>
    <col min="6663" max="6663" width="10.7109375" style="2" customWidth="1"/>
    <col min="6664" max="6664" width="25.7109375" style="2" customWidth="1"/>
    <col min="6665" max="6665" width="10.7109375" style="2" customWidth="1"/>
    <col min="6666" max="6666" width="25.7109375" style="2" customWidth="1"/>
    <col min="6667" max="6667" width="10.7109375" style="2" customWidth="1"/>
    <col min="6668" max="6668" width="2.5703125" style="2" customWidth="1"/>
    <col min="6669" max="6669" width="24.7109375" style="2" customWidth="1"/>
    <col min="6670" max="6670" width="24.5703125" style="2" customWidth="1"/>
    <col min="6671" max="6671" width="11.42578125" style="2"/>
    <col min="6672" max="6672" width="11.42578125" style="2" customWidth="1"/>
    <col min="6673" max="6912" width="11.42578125" style="2"/>
    <col min="6913" max="6913" width="16" style="2" customWidth="1"/>
    <col min="6914" max="6914" width="25.7109375" style="2" customWidth="1"/>
    <col min="6915" max="6915" width="10.7109375" style="2" customWidth="1"/>
    <col min="6916" max="6916" width="25.7109375" style="2" customWidth="1"/>
    <col min="6917" max="6917" width="10.7109375" style="2" customWidth="1"/>
    <col min="6918" max="6918" width="25.7109375" style="2" customWidth="1"/>
    <col min="6919" max="6919" width="10.7109375" style="2" customWidth="1"/>
    <col min="6920" max="6920" width="25.7109375" style="2" customWidth="1"/>
    <col min="6921" max="6921" width="10.7109375" style="2" customWidth="1"/>
    <col min="6922" max="6922" width="25.7109375" style="2" customWidth="1"/>
    <col min="6923" max="6923" width="10.7109375" style="2" customWidth="1"/>
    <col min="6924" max="6924" width="2.5703125" style="2" customWidth="1"/>
    <col min="6925" max="6925" width="24.7109375" style="2" customWidth="1"/>
    <col min="6926" max="6926" width="24.5703125" style="2" customWidth="1"/>
    <col min="6927" max="6927" width="11.42578125" style="2"/>
    <col min="6928" max="6928" width="11.42578125" style="2" customWidth="1"/>
    <col min="6929" max="7168" width="11.42578125" style="2"/>
    <col min="7169" max="7169" width="16" style="2" customWidth="1"/>
    <col min="7170" max="7170" width="25.7109375" style="2" customWidth="1"/>
    <col min="7171" max="7171" width="10.7109375" style="2" customWidth="1"/>
    <col min="7172" max="7172" width="25.7109375" style="2" customWidth="1"/>
    <col min="7173" max="7173" width="10.7109375" style="2" customWidth="1"/>
    <col min="7174" max="7174" width="25.7109375" style="2" customWidth="1"/>
    <col min="7175" max="7175" width="10.7109375" style="2" customWidth="1"/>
    <col min="7176" max="7176" width="25.7109375" style="2" customWidth="1"/>
    <col min="7177" max="7177" width="10.7109375" style="2" customWidth="1"/>
    <col min="7178" max="7178" width="25.7109375" style="2" customWidth="1"/>
    <col min="7179" max="7179" width="10.7109375" style="2" customWidth="1"/>
    <col min="7180" max="7180" width="2.5703125" style="2" customWidth="1"/>
    <col min="7181" max="7181" width="24.7109375" style="2" customWidth="1"/>
    <col min="7182" max="7182" width="24.5703125" style="2" customWidth="1"/>
    <col min="7183" max="7183" width="11.42578125" style="2"/>
    <col min="7184" max="7184" width="11.42578125" style="2" customWidth="1"/>
    <col min="7185" max="7424" width="11.42578125" style="2"/>
    <col min="7425" max="7425" width="16" style="2" customWidth="1"/>
    <col min="7426" max="7426" width="25.7109375" style="2" customWidth="1"/>
    <col min="7427" max="7427" width="10.7109375" style="2" customWidth="1"/>
    <col min="7428" max="7428" width="25.7109375" style="2" customWidth="1"/>
    <col min="7429" max="7429" width="10.7109375" style="2" customWidth="1"/>
    <col min="7430" max="7430" width="25.7109375" style="2" customWidth="1"/>
    <col min="7431" max="7431" width="10.7109375" style="2" customWidth="1"/>
    <col min="7432" max="7432" width="25.7109375" style="2" customWidth="1"/>
    <col min="7433" max="7433" width="10.7109375" style="2" customWidth="1"/>
    <col min="7434" max="7434" width="25.7109375" style="2" customWidth="1"/>
    <col min="7435" max="7435" width="10.7109375" style="2" customWidth="1"/>
    <col min="7436" max="7436" width="2.5703125" style="2" customWidth="1"/>
    <col min="7437" max="7437" width="24.7109375" style="2" customWidth="1"/>
    <col min="7438" max="7438" width="24.5703125" style="2" customWidth="1"/>
    <col min="7439" max="7439" width="11.42578125" style="2"/>
    <col min="7440" max="7440" width="11.42578125" style="2" customWidth="1"/>
    <col min="7441" max="7680" width="11.42578125" style="2"/>
    <col min="7681" max="7681" width="16" style="2" customWidth="1"/>
    <col min="7682" max="7682" width="25.7109375" style="2" customWidth="1"/>
    <col min="7683" max="7683" width="10.7109375" style="2" customWidth="1"/>
    <col min="7684" max="7684" width="25.7109375" style="2" customWidth="1"/>
    <col min="7685" max="7685" width="10.7109375" style="2" customWidth="1"/>
    <col min="7686" max="7686" width="25.7109375" style="2" customWidth="1"/>
    <col min="7687" max="7687" width="10.7109375" style="2" customWidth="1"/>
    <col min="7688" max="7688" width="25.7109375" style="2" customWidth="1"/>
    <col min="7689" max="7689" width="10.7109375" style="2" customWidth="1"/>
    <col min="7690" max="7690" width="25.7109375" style="2" customWidth="1"/>
    <col min="7691" max="7691" width="10.7109375" style="2" customWidth="1"/>
    <col min="7692" max="7692" width="2.5703125" style="2" customWidth="1"/>
    <col min="7693" max="7693" width="24.7109375" style="2" customWidth="1"/>
    <col min="7694" max="7694" width="24.5703125" style="2" customWidth="1"/>
    <col min="7695" max="7695" width="11.42578125" style="2"/>
    <col min="7696" max="7696" width="11.42578125" style="2" customWidth="1"/>
    <col min="7697" max="7936" width="11.42578125" style="2"/>
    <col min="7937" max="7937" width="16" style="2" customWidth="1"/>
    <col min="7938" max="7938" width="25.7109375" style="2" customWidth="1"/>
    <col min="7939" max="7939" width="10.7109375" style="2" customWidth="1"/>
    <col min="7940" max="7940" width="25.7109375" style="2" customWidth="1"/>
    <col min="7941" max="7941" width="10.7109375" style="2" customWidth="1"/>
    <col min="7942" max="7942" width="25.7109375" style="2" customWidth="1"/>
    <col min="7943" max="7943" width="10.7109375" style="2" customWidth="1"/>
    <col min="7944" max="7944" width="25.7109375" style="2" customWidth="1"/>
    <col min="7945" max="7945" width="10.7109375" style="2" customWidth="1"/>
    <col min="7946" max="7946" width="25.7109375" style="2" customWidth="1"/>
    <col min="7947" max="7947" width="10.7109375" style="2" customWidth="1"/>
    <col min="7948" max="7948" width="2.5703125" style="2" customWidth="1"/>
    <col min="7949" max="7949" width="24.7109375" style="2" customWidth="1"/>
    <col min="7950" max="7950" width="24.5703125" style="2" customWidth="1"/>
    <col min="7951" max="7951" width="11.42578125" style="2"/>
    <col min="7952" max="7952" width="11.42578125" style="2" customWidth="1"/>
    <col min="7953" max="8192" width="11.42578125" style="2"/>
    <col min="8193" max="8193" width="16" style="2" customWidth="1"/>
    <col min="8194" max="8194" width="25.7109375" style="2" customWidth="1"/>
    <col min="8195" max="8195" width="10.7109375" style="2" customWidth="1"/>
    <col min="8196" max="8196" width="25.7109375" style="2" customWidth="1"/>
    <col min="8197" max="8197" width="10.7109375" style="2" customWidth="1"/>
    <col min="8198" max="8198" width="25.7109375" style="2" customWidth="1"/>
    <col min="8199" max="8199" width="10.7109375" style="2" customWidth="1"/>
    <col min="8200" max="8200" width="25.7109375" style="2" customWidth="1"/>
    <col min="8201" max="8201" width="10.7109375" style="2" customWidth="1"/>
    <col min="8202" max="8202" width="25.7109375" style="2" customWidth="1"/>
    <col min="8203" max="8203" width="10.7109375" style="2" customWidth="1"/>
    <col min="8204" max="8204" width="2.5703125" style="2" customWidth="1"/>
    <col min="8205" max="8205" width="24.7109375" style="2" customWidth="1"/>
    <col min="8206" max="8206" width="24.5703125" style="2" customWidth="1"/>
    <col min="8207" max="8207" width="11.42578125" style="2"/>
    <col min="8208" max="8208" width="11.42578125" style="2" customWidth="1"/>
    <col min="8209" max="8448" width="11.42578125" style="2"/>
    <col min="8449" max="8449" width="16" style="2" customWidth="1"/>
    <col min="8450" max="8450" width="25.7109375" style="2" customWidth="1"/>
    <col min="8451" max="8451" width="10.7109375" style="2" customWidth="1"/>
    <col min="8452" max="8452" width="25.7109375" style="2" customWidth="1"/>
    <col min="8453" max="8453" width="10.7109375" style="2" customWidth="1"/>
    <col min="8454" max="8454" width="25.7109375" style="2" customWidth="1"/>
    <col min="8455" max="8455" width="10.7109375" style="2" customWidth="1"/>
    <col min="8456" max="8456" width="25.7109375" style="2" customWidth="1"/>
    <col min="8457" max="8457" width="10.7109375" style="2" customWidth="1"/>
    <col min="8458" max="8458" width="25.7109375" style="2" customWidth="1"/>
    <col min="8459" max="8459" width="10.7109375" style="2" customWidth="1"/>
    <col min="8460" max="8460" width="2.5703125" style="2" customWidth="1"/>
    <col min="8461" max="8461" width="24.7109375" style="2" customWidth="1"/>
    <col min="8462" max="8462" width="24.5703125" style="2" customWidth="1"/>
    <col min="8463" max="8463" width="11.42578125" style="2"/>
    <col min="8464" max="8464" width="11.42578125" style="2" customWidth="1"/>
    <col min="8465" max="8704" width="11.42578125" style="2"/>
    <col min="8705" max="8705" width="16" style="2" customWidth="1"/>
    <col min="8706" max="8706" width="25.7109375" style="2" customWidth="1"/>
    <col min="8707" max="8707" width="10.7109375" style="2" customWidth="1"/>
    <col min="8708" max="8708" width="25.7109375" style="2" customWidth="1"/>
    <col min="8709" max="8709" width="10.7109375" style="2" customWidth="1"/>
    <col min="8710" max="8710" width="25.7109375" style="2" customWidth="1"/>
    <col min="8711" max="8711" width="10.7109375" style="2" customWidth="1"/>
    <col min="8712" max="8712" width="25.7109375" style="2" customWidth="1"/>
    <col min="8713" max="8713" width="10.7109375" style="2" customWidth="1"/>
    <col min="8714" max="8714" width="25.7109375" style="2" customWidth="1"/>
    <col min="8715" max="8715" width="10.7109375" style="2" customWidth="1"/>
    <col min="8716" max="8716" width="2.5703125" style="2" customWidth="1"/>
    <col min="8717" max="8717" width="24.7109375" style="2" customWidth="1"/>
    <col min="8718" max="8718" width="24.5703125" style="2" customWidth="1"/>
    <col min="8719" max="8719" width="11.42578125" style="2"/>
    <col min="8720" max="8720" width="11.42578125" style="2" customWidth="1"/>
    <col min="8721" max="8960" width="11.42578125" style="2"/>
    <col min="8961" max="8961" width="16" style="2" customWidth="1"/>
    <col min="8962" max="8962" width="25.7109375" style="2" customWidth="1"/>
    <col min="8963" max="8963" width="10.7109375" style="2" customWidth="1"/>
    <col min="8964" max="8964" width="25.7109375" style="2" customWidth="1"/>
    <col min="8965" max="8965" width="10.7109375" style="2" customWidth="1"/>
    <col min="8966" max="8966" width="25.7109375" style="2" customWidth="1"/>
    <col min="8967" max="8967" width="10.7109375" style="2" customWidth="1"/>
    <col min="8968" max="8968" width="25.7109375" style="2" customWidth="1"/>
    <col min="8969" max="8969" width="10.7109375" style="2" customWidth="1"/>
    <col min="8970" max="8970" width="25.7109375" style="2" customWidth="1"/>
    <col min="8971" max="8971" width="10.7109375" style="2" customWidth="1"/>
    <col min="8972" max="8972" width="2.5703125" style="2" customWidth="1"/>
    <col min="8973" max="8973" width="24.7109375" style="2" customWidth="1"/>
    <col min="8974" max="8974" width="24.5703125" style="2" customWidth="1"/>
    <col min="8975" max="8975" width="11.42578125" style="2"/>
    <col min="8976" max="8976" width="11.42578125" style="2" customWidth="1"/>
    <col min="8977" max="9216" width="11.42578125" style="2"/>
    <col min="9217" max="9217" width="16" style="2" customWidth="1"/>
    <col min="9218" max="9218" width="25.7109375" style="2" customWidth="1"/>
    <col min="9219" max="9219" width="10.7109375" style="2" customWidth="1"/>
    <col min="9220" max="9220" width="25.7109375" style="2" customWidth="1"/>
    <col min="9221" max="9221" width="10.7109375" style="2" customWidth="1"/>
    <col min="9222" max="9222" width="25.7109375" style="2" customWidth="1"/>
    <col min="9223" max="9223" width="10.7109375" style="2" customWidth="1"/>
    <col min="9224" max="9224" width="25.7109375" style="2" customWidth="1"/>
    <col min="9225" max="9225" width="10.7109375" style="2" customWidth="1"/>
    <col min="9226" max="9226" width="25.7109375" style="2" customWidth="1"/>
    <col min="9227" max="9227" width="10.7109375" style="2" customWidth="1"/>
    <col min="9228" max="9228" width="2.5703125" style="2" customWidth="1"/>
    <col min="9229" max="9229" width="24.7109375" style="2" customWidth="1"/>
    <col min="9230" max="9230" width="24.5703125" style="2" customWidth="1"/>
    <col min="9231" max="9231" width="11.42578125" style="2"/>
    <col min="9232" max="9232" width="11.42578125" style="2" customWidth="1"/>
    <col min="9233" max="9472" width="11.42578125" style="2"/>
    <col min="9473" max="9473" width="16" style="2" customWidth="1"/>
    <col min="9474" max="9474" width="25.7109375" style="2" customWidth="1"/>
    <col min="9475" max="9475" width="10.7109375" style="2" customWidth="1"/>
    <col min="9476" max="9476" width="25.7109375" style="2" customWidth="1"/>
    <col min="9477" max="9477" width="10.7109375" style="2" customWidth="1"/>
    <col min="9478" max="9478" width="25.7109375" style="2" customWidth="1"/>
    <col min="9479" max="9479" width="10.7109375" style="2" customWidth="1"/>
    <col min="9480" max="9480" width="25.7109375" style="2" customWidth="1"/>
    <col min="9481" max="9481" width="10.7109375" style="2" customWidth="1"/>
    <col min="9482" max="9482" width="25.7109375" style="2" customWidth="1"/>
    <col min="9483" max="9483" width="10.7109375" style="2" customWidth="1"/>
    <col min="9484" max="9484" width="2.5703125" style="2" customWidth="1"/>
    <col min="9485" max="9485" width="24.7109375" style="2" customWidth="1"/>
    <col min="9486" max="9486" width="24.5703125" style="2" customWidth="1"/>
    <col min="9487" max="9487" width="11.42578125" style="2"/>
    <col min="9488" max="9488" width="11.42578125" style="2" customWidth="1"/>
    <col min="9489" max="9728" width="11.42578125" style="2"/>
    <col min="9729" max="9729" width="16" style="2" customWidth="1"/>
    <col min="9730" max="9730" width="25.7109375" style="2" customWidth="1"/>
    <col min="9731" max="9731" width="10.7109375" style="2" customWidth="1"/>
    <col min="9732" max="9732" width="25.7109375" style="2" customWidth="1"/>
    <col min="9733" max="9733" width="10.7109375" style="2" customWidth="1"/>
    <col min="9734" max="9734" width="25.7109375" style="2" customWidth="1"/>
    <col min="9735" max="9735" width="10.7109375" style="2" customWidth="1"/>
    <col min="9736" max="9736" width="25.7109375" style="2" customWidth="1"/>
    <col min="9737" max="9737" width="10.7109375" style="2" customWidth="1"/>
    <col min="9738" max="9738" width="25.7109375" style="2" customWidth="1"/>
    <col min="9739" max="9739" width="10.7109375" style="2" customWidth="1"/>
    <col min="9740" max="9740" width="2.5703125" style="2" customWidth="1"/>
    <col min="9741" max="9741" width="24.7109375" style="2" customWidth="1"/>
    <col min="9742" max="9742" width="24.5703125" style="2" customWidth="1"/>
    <col min="9743" max="9743" width="11.42578125" style="2"/>
    <col min="9744" max="9744" width="11.42578125" style="2" customWidth="1"/>
    <col min="9745" max="9984" width="11.42578125" style="2"/>
    <col min="9985" max="9985" width="16" style="2" customWidth="1"/>
    <col min="9986" max="9986" width="25.7109375" style="2" customWidth="1"/>
    <col min="9987" max="9987" width="10.7109375" style="2" customWidth="1"/>
    <col min="9988" max="9988" width="25.7109375" style="2" customWidth="1"/>
    <col min="9989" max="9989" width="10.7109375" style="2" customWidth="1"/>
    <col min="9990" max="9990" width="25.7109375" style="2" customWidth="1"/>
    <col min="9991" max="9991" width="10.7109375" style="2" customWidth="1"/>
    <col min="9992" max="9992" width="25.7109375" style="2" customWidth="1"/>
    <col min="9993" max="9993" width="10.7109375" style="2" customWidth="1"/>
    <col min="9994" max="9994" width="25.7109375" style="2" customWidth="1"/>
    <col min="9995" max="9995" width="10.7109375" style="2" customWidth="1"/>
    <col min="9996" max="9996" width="2.5703125" style="2" customWidth="1"/>
    <col min="9997" max="9997" width="24.7109375" style="2" customWidth="1"/>
    <col min="9998" max="9998" width="24.5703125" style="2" customWidth="1"/>
    <col min="9999" max="9999" width="11.42578125" style="2"/>
    <col min="10000" max="10000" width="11.42578125" style="2" customWidth="1"/>
    <col min="10001" max="10240" width="11.42578125" style="2"/>
    <col min="10241" max="10241" width="16" style="2" customWidth="1"/>
    <col min="10242" max="10242" width="25.7109375" style="2" customWidth="1"/>
    <col min="10243" max="10243" width="10.7109375" style="2" customWidth="1"/>
    <col min="10244" max="10244" width="25.7109375" style="2" customWidth="1"/>
    <col min="10245" max="10245" width="10.7109375" style="2" customWidth="1"/>
    <col min="10246" max="10246" width="25.7109375" style="2" customWidth="1"/>
    <col min="10247" max="10247" width="10.7109375" style="2" customWidth="1"/>
    <col min="10248" max="10248" width="25.7109375" style="2" customWidth="1"/>
    <col min="10249" max="10249" width="10.7109375" style="2" customWidth="1"/>
    <col min="10250" max="10250" width="25.7109375" style="2" customWidth="1"/>
    <col min="10251" max="10251" width="10.7109375" style="2" customWidth="1"/>
    <col min="10252" max="10252" width="2.5703125" style="2" customWidth="1"/>
    <col min="10253" max="10253" width="24.7109375" style="2" customWidth="1"/>
    <col min="10254" max="10254" width="24.5703125" style="2" customWidth="1"/>
    <col min="10255" max="10255" width="11.42578125" style="2"/>
    <col min="10256" max="10256" width="11.42578125" style="2" customWidth="1"/>
    <col min="10257" max="10496" width="11.42578125" style="2"/>
    <col min="10497" max="10497" width="16" style="2" customWidth="1"/>
    <col min="10498" max="10498" width="25.7109375" style="2" customWidth="1"/>
    <col min="10499" max="10499" width="10.7109375" style="2" customWidth="1"/>
    <col min="10500" max="10500" width="25.7109375" style="2" customWidth="1"/>
    <col min="10501" max="10501" width="10.7109375" style="2" customWidth="1"/>
    <col min="10502" max="10502" width="25.7109375" style="2" customWidth="1"/>
    <col min="10503" max="10503" width="10.7109375" style="2" customWidth="1"/>
    <col min="10504" max="10504" width="25.7109375" style="2" customWidth="1"/>
    <col min="10505" max="10505" width="10.7109375" style="2" customWidth="1"/>
    <col min="10506" max="10506" width="25.7109375" style="2" customWidth="1"/>
    <col min="10507" max="10507" width="10.7109375" style="2" customWidth="1"/>
    <col min="10508" max="10508" width="2.5703125" style="2" customWidth="1"/>
    <col min="10509" max="10509" width="24.7109375" style="2" customWidth="1"/>
    <col min="10510" max="10510" width="24.5703125" style="2" customWidth="1"/>
    <col min="10511" max="10511" width="11.42578125" style="2"/>
    <col min="10512" max="10512" width="11.42578125" style="2" customWidth="1"/>
    <col min="10513" max="10752" width="11.42578125" style="2"/>
    <col min="10753" max="10753" width="16" style="2" customWidth="1"/>
    <col min="10754" max="10754" width="25.7109375" style="2" customWidth="1"/>
    <col min="10755" max="10755" width="10.7109375" style="2" customWidth="1"/>
    <col min="10756" max="10756" width="25.7109375" style="2" customWidth="1"/>
    <col min="10757" max="10757" width="10.7109375" style="2" customWidth="1"/>
    <col min="10758" max="10758" width="25.7109375" style="2" customWidth="1"/>
    <col min="10759" max="10759" width="10.7109375" style="2" customWidth="1"/>
    <col min="10760" max="10760" width="25.7109375" style="2" customWidth="1"/>
    <col min="10761" max="10761" width="10.7109375" style="2" customWidth="1"/>
    <col min="10762" max="10762" width="25.7109375" style="2" customWidth="1"/>
    <col min="10763" max="10763" width="10.7109375" style="2" customWidth="1"/>
    <col min="10764" max="10764" width="2.5703125" style="2" customWidth="1"/>
    <col min="10765" max="10765" width="24.7109375" style="2" customWidth="1"/>
    <col min="10766" max="10766" width="24.5703125" style="2" customWidth="1"/>
    <col min="10767" max="10767" width="11.42578125" style="2"/>
    <col min="10768" max="10768" width="11.42578125" style="2" customWidth="1"/>
    <col min="10769" max="11008" width="11.42578125" style="2"/>
    <col min="11009" max="11009" width="16" style="2" customWidth="1"/>
    <col min="11010" max="11010" width="25.7109375" style="2" customWidth="1"/>
    <col min="11011" max="11011" width="10.7109375" style="2" customWidth="1"/>
    <col min="11012" max="11012" width="25.7109375" style="2" customWidth="1"/>
    <col min="11013" max="11013" width="10.7109375" style="2" customWidth="1"/>
    <col min="11014" max="11014" width="25.7109375" style="2" customWidth="1"/>
    <col min="11015" max="11015" width="10.7109375" style="2" customWidth="1"/>
    <col min="11016" max="11016" width="25.7109375" style="2" customWidth="1"/>
    <col min="11017" max="11017" width="10.7109375" style="2" customWidth="1"/>
    <col min="11018" max="11018" width="25.7109375" style="2" customWidth="1"/>
    <col min="11019" max="11019" width="10.7109375" style="2" customWidth="1"/>
    <col min="11020" max="11020" width="2.5703125" style="2" customWidth="1"/>
    <col min="11021" max="11021" width="24.7109375" style="2" customWidth="1"/>
    <col min="11022" max="11022" width="24.5703125" style="2" customWidth="1"/>
    <col min="11023" max="11023" width="11.42578125" style="2"/>
    <col min="11024" max="11024" width="11.42578125" style="2" customWidth="1"/>
    <col min="11025" max="11264" width="11.42578125" style="2"/>
    <col min="11265" max="11265" width="16" style="2" customWidth="1"/>
    <col min="11266" max="11266" width="25.7109375" style="2" customWidth="1"/>
    <col min="11267" max="11267" width="10.7109375" style="2" customWidth="1"/>
    <col min="11268" max="11268" width="25.7109375" style="2" customWidth="1"/>
    <col min="11269" max="11269" width="10.7109375" style="2" customWidth="1"/>
    <col min="11270" max="11270" width="25.7109375" style="2" customWidth="1"/>
    <col min="11271" max="11271" width="10.7109375" style="2" customWidth="1"/>
    <col min="11272" max="11272" width="25.7109375" style="2" customWidth="1"/>
    <col min="11273" max="11273" width="10.7109375" style="2" customWidth="1"/>
    <col min="11274" max="11274" width="25.7109375" style="2" customWidth="1"/>
    <col min="11275" max="11275" width="10.7109375" style="2" customWidth="1"/>
    <col min="11276" max="11276" width="2.5703125" style="2" customWidth="1"/>
    <col min="11277" max="11277" width="24.7109375" style="2" customWidth="1"/>
    <col min="11278" max="11278" width="24.5703125" style="2" customWidth="1"/>
    <col min="11279" max="11279" width="11.42578125" style="2"/>
    <col min="11280" max="11280" width="11.42578125" style="2" customWidth="1"/>
    <col min="11281" max="11520" width="11.42578125" style="2"/>
    <col min="11521" max="11521" width="16" style="2" customWidth="1"/>
    <col min="11522" max="11522" width="25.7109375" style="2" customWidth="1"/>
    <col min="11523" max="11523" width="10.7109375" style="2" customWidth="1"/>
    <col min="11524" max="11524" width="25.7109375" style="2" customWidth="1"/>
    <col min="11525" max="11525" width="10.7109375" style="2" customWidth="1"/>
    <col min="11526" max="11526" width="25.7109375" style="2" customWidth="1"/>
    <col min="11527" max="11527" width="10.7109375" style="2" customWidth="1"/>
    <col min="11528" max="11528" width="25.7109375" style="2" customWidth="1"/>
    <col min="11529" max="11529" width="10.7109375" style="2" customWidth="1"/>
    <col min="11530" max="11530" width="25.7109375" style="2" customWidth="1"/>
    <col min="11531" max="11531" width="10.7109375" style="2" customWidth="1"/>
    <col min="11532" max="11532" width="2.5703125" style="2" customWidth="1"/>
    <col min="11533" max="11533" width="24.7109375" style="2" customWidth="1"/>
    <col min="11534" max="11534" width="24.5703125" style="2" customWidth="1"/>
    <col min="11535" max="11535" width="11.42578125" style="2"/>
    <col min="11536" max="11536" width="11.42578125" style="2" customWidth="1"/>
    <col min="11537" max="11776" width="11.42578125" style="2"/>
    <col min="11777" max="11777" width="16" style="2" customWidth="1"/>
    <col min="11778" max="11778" width="25.7109375" style="2" customWidth="1"/>
    <col min="11779" max="11779" width="10.7109375" style="2" customWidth="1"/>
    <col min="11780" max="11780" width="25.7109375" style="2" customWidth="1"/>
    <col min="11781" max="11781" width="10.7109375" style="2" customWidth="1"/>
    <col min="11782" max="11782" width="25.7109375" style="2" customWidth="1"/>
    <col min="11783" max="11783" width="10.7109375" style="2" customWidth="1"/>
    <col min="11784" max="11784" width="25.7109375" style="2" customWidth="1"/>
    <col min="11785" max="11785" width="10.7109375" style="2" customWidth="1"/>
    <col min="11786" max="11786" width="25.7109375" style="2" customWidth="1"/>
    <col min="11787" max="11787" width="10.7109375" style="2" customWidth="1"/>
    <col min="11788" max="11788" width="2.5703125" style="2" customWidth="1"/>
    <col min="11789" max="11789" width="24.7109375" style="2" customWidth="1"/>
    <col min="11790" max="11790" width="24.5703125" style="2" customWidth="1"/>
    <col min="11791" max="11791" width="11.42578125" style="2"/>
    <col min="11792" max="11792" width="11.42578125" style="2" customWidth="1"/>
    <col min="11793" max="12032" width="11.42578125" style="2"/>
    <col min="12033" max="12033" width="16" style="2" customWidth="1"/>
    <col min="12034" max="12034" width="25.7109375" style="2" customWidth="1"/>
    <col min="12035" max="12035" width="10.7109375" style="2" customWidth="1"/>
    <col min="12036" max="12036" width="25.7109375" style="2" customWidth="1"/>
    <col min="12037" max="12037" width="10.7109375" style="2" customWidth="1"/>
    <col min="12038" max="12038" width="25.7109375" style="2" customWidth="1"/>
    <col min="12039" max="12039" width="10.7109375" style="2" customWidth="1"/>
    <col min="12040" max="12040" width="25.7109375" style="2" customWidth="1"/>
    <col min="12041" max="12041" width="10.7109375" style="2" customWidth="1"/>
    <col min="12042" max="12042" width="25.7109375" style="2" customWidth="1"/>
    <col min="12043" max="12043" width="10.7109375" style="2" customWidth="1"/>
    <col min="12044" max="12044" width="2.5703125" style="2" customWidth="1"/>
    <col min="12045" max="12045" width="24.7109375" style="2" customWidth="1"/>
    <col min="12046" max="12046" width="24.5703125" style="2" customWidth="1"/>
    <col min="12047" max="12047" width="11.42578125" style="2"/>
    <col min="12048" max="12048" width="11.42578125" style="2" customWidth="1"/>
    <col min="12049" max="12288" width="11.42578125" style="2"/>
    <col min="12289" max="12289" width="16" style="2" customWidth="1"/>
    <col min="12290" max="12290" width="25.7109375" style="2" customWidth="1"/>
    <col min="12291" max="12291" width="10.7109375" style="2" customWidth="1"/>
    <col min="12292" max="12292" width="25.7109375" style="2" customWidth="1"/>
    <col min="12293" max="12293" width="10.7109375" style="2" customWidth="1"/>
    <col min="12294" max="12294" width="25.7109375" style="2" customWidth="1"/>
    <col min="12295" max="12295" width="10.7109375" style="2" customWidth="1"/>
    <col min="12296" max="12296" width="25.7109375" style="2" customWidth="1"/>
    <col min="12297" max="12297" width="10.7109375" style="2" customWidth="1"/>
    <col min="12298" max="12298" width="25.7109375" style="2" customWidth="1"/>
    <col min="12299" max="12299" width="10.7109375" style="2" customWidth="1"/>
    <col min="12300" max="12300" width="2.5703125" style="2" customWidth="1"/>
    <col min="12301" max="12301" width="24.7109375" style="2" customWidth="1"/>
    <col min="12302" max="12302" width="24.5703125" style="2" customWidth="1"/>
    <col min="12303" max="12303" width="11.42578125" style="2"/>
    <col min="12304" max="12304" width="11.42578125" style="2" customWidth="1"/>
    <col min="12305" max="12544" width="11.42578125" style="2"/>
    <col min="12545" max="12545" width="16" style="2" customWidth="1"/>
    <col min="12546" max="12546" width="25.7109375" style="2" customWidth="1"/>
    <col min="12547" max="12547" width="10.7109375" style="2" customWidth="1"/>
    <col min="12548" max="12548" width="25.7109375" style="2" customWidth="1"/>
    <col min="12549" max="12549" width="10.7109375" style="2" customWidth="1"/>
    <col min="12550" max="12550" width="25.7109375" style="2" customWidth="1"/>
    <col min="12551" max="12551" width="10.7109375" style="2" customWidth="1"/>
    <col min="12552" max="12552" width="25.7109375" style="2" customWidth="1"/>
    <col min="12553" max="12553" width="10.7109375" style="2" customWidth="1"/>
    <col min="12554" max="12554" width="25.7109375" style="2" customWidth="1"/>
    <col min="12555" max="12555" width="10.7109375" style="2" customWidth="1"/>
    <col min="12556" max="12556" width="2.5703125" style="2" customWidth="1"/>
    <col min="12557" max="12557" width="24.7109375" style="2" customWidth="1"/>
    <col min="12558" max="12558" width="24.5703125" style="2" customWidth="1"/>
    <col min="12559" max="12559" width="11.42578125" style="2"/>
    <col min="12560" max="12560" width="11.42578125" style="2" customWidth="1"/>
    <col min="12561" max="12800" width="11.42578125" style="2"/>
    <col min="12801" max="12801" width="16" style="2" customWidth="1"/>
    <col min="12802" max="12802" width="25.7109375" style="2" customWidth="1"/>
    <col min="12803" max="12803" width="10.7109375" style="2" customWidth="1"/>
    <col min="12804" max="12804" width="25.7109375" style="2" customWidth="1"/>
    <col min="12805" max="12805" width="10.7109375" style="2" customWidth="1"/>
    <col min="12806" max="12806" width="25.7109375" style="2" customWidth="1"/>
    <col min="12807" max="12807" width="10.7109375" style="2" customWidth="1"/>
    <col min="12808" max="12808" width="25.7109375" style="2" customWidth="1"/>
    <col min="12809" max="12809" width="10.7109375" style="2" customWidth="1"/>
    <col min="12810" max="12810" width="25.7109375" style="2" customWidth="1"/>
    <col min="12811" max="12811" width="10.7109375" style="2" customWidth="1"/>
    <col min="12812" max="12812" width="2.5703125" style="2" customWidth="1"/>
    <col min="12813" max="12813" width="24.7109375" style="2" customWidth="1"/>
    <col min="12814" max="12814" width="24.5703125" style="2" customWidth="1"/>
    <col min="12815" max="12815" width="11.42578125" style="2"/>
    <col min="12816" max="12816" width="11.42578125" style="2" customWidth="1"/>
    <col min="12817" max="13056" width="11.42578125" style="2"/>
    <col min="13057" max="13057" width="16" style="2" customWidth="1"/>
    <col min="13058" max="13058" width="25.7109375" style="2" customWidth="1"/>
    <col min="13059" max="13059" width="10.7109375" style="2" customWidth="1"/>
    <col min="13060" max="13060" width="25.7109375" style="2" customWidth="1"/>
    <col min="13061" max="13061" width="10.7109375" style="2" customWidth="1"/>
    <col min="13062" max="13062" width="25.7109375" style="2" customWidth="1"/>
    <col min="13063" max="13063" width="10.7109375" style="2" customWidth="1"/>
    <col min="13064" max="13064" width="25.7109375" style="2" customWidth="1"/>
    <col min="13065" max="13065" width="10.7109375" style="2" customWidth="1"/>
    <col min="13066" max="13066" width="25.7109375" style="2" customWidth="1"/>
    <col min="13067" max="13067" width="10.7109375" style="2" customWidth="1"/>
    <col min="13068" max="13068" width="2.5703125" style="2" customWidth="1"/>
    <col min="13069" max="13069" width="24.7109375" style="2" customWidth="1"/>
    <col min="13070" max="13070" width="24.5703125" style="2" customWidth="1"/>
    <col min="13071" max="13071" width="11.42578125" style="2"/>
    <col min="13072" max="13072" width="11.42578125" style="2" customWidth="1"/>
    <col min="13073" max="13312" width="11.42578125" style="2"/>
    <col min="13313" max="13313" width="16" style="2" customWidth="1"/>
    <col min="13314" max="13314" width="25.7109375" style="2" customWidth="1"/>
    <col min="13315" max="13315" width="10.7109375" style="2" customWidth="1"/>
    <col min="13316" max="13316" width="25.7109375" style="2" customWidth="1"/>
    <col min="13317" max="13317" width="10.7109375" style="2" customWidth="1"/>
    <col min="13318" max="13318" width="25.7109375" style="2" customWidth="1"/>
    <col min="13319" max="13319" width="10.7109375" style="2" customWidth="1"/>
    <col min="13320" max="13320" width="25.7109375" style="2" customWidth="1"/>
    <col min="13321" max="13321" width="10.7109375" style="2" customWidth="1"/>
    <col min="13322" max="13322" width="25.7109375" style="2" customWidth="1"/>
    <col min="13323" max="13323" width="10.7109375" style="2" customWidth="1"/>
    <col min="13324" max="13324" width="2.5703125" style="2" customWidth="1"/>
    <col min="13325" max="13325" width="24.7109375" style="2" customWidth="1"/>
    <col min="13326" max="13326" width="24.5703125" style="2" customWidth="1"/>
    <col min="13327" max="13327" width="11.42578125" style="2"/>
    <col min="13328" max="13328" width="11.42578125" style="2" customWidth="1"/>
    <col min="13329" max="13568" width="11.42578125" style="2"/>
    <col min="13569" max="13569" width="16" style="2" customWidth="1"/>
    <col min="13570" max="13570" width="25.7109375" style="2" customWidth="1"/>
    <col min="13571" max="13571" width="10.7109375" style="2" customWidth="1"/>
    <col min="13572" max="13572" width="25.7109375" style="2" customWidth="1"/>
    <col min="13573" max="13573" width="10.7109375" style="2" customWidth="1"/>
    <col min="13574" max="13574" width="25.7109375" style="2" customWidth="1"/>
    <col min="13575" max="13575" width="10.7109375" style="2" customWidth="1"/>
    <col min="13576" max="13576" width="25.7109375" style="2" customWidth="1"/>
    <col min="13577" max="13577" width="10.7109375" style="2" customWidth="1"/>
    <col min="13578" max="13578" width="25.7109375" style="2" customWidth="1"/>
    <col min="13579" max="13579" width="10.7109375" style="2" customWidth="1"/>
    <col min="13580" max="13580" width="2.5703125" style="2" customWidth="1"/>
    <col min="13581" max="13581" width="24.7109375" style="2" customWidth="1"/>
    <col min="13582" max="13582" width="24.5703125" style="2" customWidth="1"/>
    <col min="13583" max="13583" width="11.42578125" style="2"/>
    <col min="13584" max="13584" width="11.42578125" style="2" customWidth="1"/>
    <col min="13585" max="13824" width="11.42578125" style="2"/>
    <col min="13825" max="13825" width="16" style="2" customWidth="1"/>
    <col min="13826" max="13826" width="25.7109375" style="2" customWidth="1"/>
    <col min="13827" max="13827" width="10.7109375" style="2" customWidth="1"/>
    <col min="13828" max="13828" width="25.7109375" style="2" customWidth="1"/>
    <col min="13829" max="13829" width="10.7109375" style="2" customWidth="1"/>
    <col min="13830" max="13830" width="25.7109375" style="2" customWidth="1"/>
    <col min="13831" max="13831" width="10.7109375" style="2" customWidth="1"/>
    <col min="13832" max="13832" width="25.7109375" style="2" customWidth="1"/>
    <col min="13833" max="13833" width="10.7109375" style="2" customWidth="1"/>
    <col min="13834" max="13834" width="25.7109375" style="2" customWidth="1"/>
    <col min="13835" max="13835" width="10.7109375" style="2" customWidth="1"/>
    <col min="13836" max="13836" width="2.5703125" style="2" customWidth="1"/>
    <col min="13837" max="13837" width="24.7109375" style="2" customWidth="1"/>
    <col min="13838" max="13838" width="24.5703125" style="2" customWidth="1"/>
    <col min="13839" max="13839" width="11.42578125" style="2"/>
    <col min="13840" max="13840" width="11.42578125" style="2" customWidth="1"/>
    <col min="13841" max="14080" width="11.42578125" style="2"/>
    <col min="14081" max="14081" width="16" style="2" customWidth="1"/>
    <col min="14082" max="14082" width="25.7109375" style="2" customWidth="1"/>
    <col min="14083" max="14083" width="10.7109375" style="2" customWidth="1"/>
    <col min="14084" max="14084" width="25.7109375" style="2" customWidth="1"/>
    <col min="14085" max="14085" width="10.7109375" style="2" customWidth="1"/>
    <col min="14086" max="14086" width="25.7109375" style="2" customWidth="1"/>
    <col min="14087" max="14087" width="10.7109375" style="2" customWidth="1"/>
    <col min="14088" max="14088" width="25.7109375" style="2" customWidth="1"/>
    <col min="14089" max="14089" width="10.7109375" style="2" customWidth="1"/>
    <col min="14090" max="14090" width="25.7109375" style="2" customWidth="1"/>
    <col min="14091" max="14091" width="10.7109375" style="2" customWidth="1"/>
    <col min="14092" max="14092" width="2.5703125" style="2" customWidth="1"/>
    <col min="14093" max="14093" width="24.7109375" style="2" customWidth="1"/>
    <col min="14094" max="14094" width="24.5703125" style="2" customWidth="1"/>
    <col min="14095" max="14095" width="11.42578125" style="2"/>
    <col min="14096" max="14096" width="11.42578125" style="2" customWidth="1"/>
    <col min="14097" max="14336" width="11.42578125" style="2"/>
    <col min="14337" max="14337" width="16" style="2" customWidth="1"/>
    <col min="14338" max="14338" width="25.7109375" style="2" customWidth="1"/>
    <col min="14339" max="14339" width="10.7109375" style="2" customWidth="1"/>
    <col min="14340" max="14340" width="25.7109375" style="2" customWidth="1"/>
    <col min="14341" max="14341" width="10.7109375" style="2" customWidth="1"/>
    <col min="14342" max="14342" width="25.7109375" style="2" customWidth="1"/>
    <col min="14343" max="14343" width="10.7109375" style="2" customWidth="1"/>
    <col min="14344" max="14344" width="25.7109375" style="2" customWidth="1"/>
    <col min="14345" max="14345" width="10.7109375" style="2" customWidth="1"/>
    <col min="14346" max="14346" width="25.7109375" style="2" customWidth="1"/>
    <col min="14347" max="14347" width="10.7109375" style="2" customWidth="1"/>
    <col min="14348" max="14348" width="2.5703125" style="2" customWidth="1"/>
    <col min="14349" max="14349" width="24.7109375" style="2" customWidth="1"/>
    <col min="14350" max="14350" width="24.5703125" style="2" customWidth="1"/>
    <col min="14351" max="14351" width="11.42578125" style="2"/>
    <col min="14352" max="14352" width="11.42578125" style="2" customWidth="1"/>
    <col min="14353" max="14592" width="11.42578125" style="2"/>
    <col min="14593" max="14593" width="16" style="2" customWidth="1"/>
    <col min="14594" max="14594" width="25.7109375" style="2" customWidth="1"/>
    <col min="14595" max="14595" width="10.7109375" style="2" customWidth="1"/>
    <col min="14596" max="14596" width="25.7109375" style="2" customWidth="1"/>
    <col min="14597" max="14597" width="10.7109375" style="2" customWidth="1"/>
    <col min="14598" max="14598" width="25.7109375" style="2" customWidth="1"/>
    <col min="14599" max="14599" width="10.7109375" style="2" customWidth="1"/>
    <col min="14600" max="14600" width="25.7109375" style="2" customWidth="1"/>
    <col min="14601" max="14601" width="10.7109375" style="2" customWidth="1"/>
    <col min="14602" max="14602" width="25.7109375" style="2" customWidth="1"/>
    <col min="14603" max="14603" width="10.7109375" style="2" customWidth="1"/>
    <col min="14604" max="14604" width="2.5703125" style="2" customWidth="1"/>
    <col min="14605" max="14605" width="24.7109375" style="2" customWidth="1"/>
    <col min="14606" max="14606" width="24.5703125" style="2" customWidth="1"/>
    <col min="14607" max="14607" width="11.42578125" style="2"/>
    <col min="14608" max="14608" width="11.42578125" style="2" customWidth="1"/>
    <col min="14609" max="14848" width="11.42578125" style="2"/>
    <col min="14849" max="14849" width="16" style="2" customWidth="1"/>
    <col min="14850" max="14850" width="25.7109375" style="2" customWidth="1"/>
    <col min="14851" max="14851" width="10.7109375" style="2" customWidth="1"/>
    <col min="14852" max="14852" width="25.7109375" style="2" customWidth="1"/>
    <col min="14853" max="14853" width="10.7109375" style="2" customWidth="1"/>
    <col min="14854" max="14854" width="25.7109375" style="2" customWidth="1"/>
    <col min="14855" max="14855" width="10.7109375" style="2" customWidth="1"/>
    <col min="14856" max="14856" width="25.7109375" style="2" customWidth="1"/>
    <col min="14857" max="14857" width="10.7109375" style="2" customWidth="1"/>
    <col min="14858" max="14858" width="25.7109375" style="2" customWidth="1"/>
    <col min="14859" max="14859" width="10.7109375" style="2" customWidth="1"/>
    <col min="14860" max="14860" width="2.5703125" style="2" customWidth="1"/>
    <col min="14861" max="14861" width="24.7109375" style="2" customWidth="1"/>
    <col min="14862" max="14862" width="24.5703125" style="2" customWidth="1"/>
    <col min="14863" max="14863" width="11.42578125" style="2"/>
    <col min="14864" max="14864" width="11.42578125" style="2" customWidth="1"/>
    <col min="14865" max="15104" width="11.42578125" style="2"/>
    <col min="15105" max="15105" width="16" style="2" customWidth="1"/>
    <col min="15106" max="15106" width="25.7109375" style="2" customWidth="1"/>
    <col min="15107" max="15107" width="10.7109375" style="2" customWidth="1"/>
    <col min="15108" max="15108" width="25.7109375" style="2" customWidth="1"/>
    <col min="15109" max="15109" width="10.7109375" style="2" customWidth="1"/>
    <col min="15110" max="15110" width="25.7109375" style="2" customWidth="1"/>
    <col min="15111" max="15111" width="10.7109375" style="2" customWidth="1"/>
    <col min="15112" max="15112" width="25.7109375" style="2" customWidth="1"/>
    <col min="15113" max="15113" width="10.7109375" style="2" customWidth="1"/>
    <col min="15114" max="15114" width="25.7109375" style="2" customWidth="1"/>
    <col min="15115" max="15115" width="10.7109375" style="2" customWidth="1"/>
    <col min="15116" max="15116" width="2.5703125" style="2" customWidth="1"/>
    <col min="15117" max="15117" width="24.7109375" style="2" customWidth="1"/>
    <col min="15118" max="15118" width="24.5703125" style="2" customWidth="1"/>
    <col min="15119" max="15119" width="11.42578125" style="2"/>
    <col min="15120" max="15120" width="11.42578125" style="2" customWidth="1"/>
    <col min="15121" max="15360" width="11.42578125" style="2"/>
    <col min="15361" max="15361" width="16" style="2" customWidth="1"/>
    <col min="15362" max="15362" width="25.7109375" style="2" customWidth="1"/>
    <col min="15363" max="15363" width="10.7109375" style="2" customWidth="1"/>
    <col min="15364" max="15364" width="25.7109375" style="2" customWidth="1"/>
    <col min="15365" max="15365" width="10.7109375" style="2" customWidth="1"/>
    <col min="15366" max="15366" width="25.7109375" style="2" customWidth="1"/>
    <col min="15367" max="15367" width="10.7109375" style="2" customWidth="1"/>
    <col min="15368" max="15368" width="25.7109375" style="2" customWidth="1"/>
    <col min="15369" max="15369" width="10.7109375" style="2" customWidth="1"/>
    <col min="15370" max="15370" width="25.7109375" style="2" customWidth="1"/>
    <col min="15371" max="15371" width="10.7109375" style="2" customWidth="1"/>
    <col min="15372" max="15372" width="2.5703125" style="2" customWidth="1"/>
    <col min="15373" max="15373" width="24.7109375" style="2" customWidth="1"/>
    <col min="15374" max="15374" width="24.5703125" style="2" customWidth="1"/>
    <col min="15375" max="15375" width="11.42578125" style="2"/>
    <col min="15376" max="15376" width="11.42578125" style="2" customWidth="1"/>
    <col min="15377" max="15616" width="11.42578125" style="2"/>
    <col min="15617" max="15617" width="16" style="2" customWidth="1"/>
    <col min="15618" max="15618" width="25.7109375" style="2" customWidth="1"/>
    <col min="15619" max="15619" width="10.7109375" style="2" customWidth="1"/>
    <col min="15620" max="15620" width="25.7109375" style="2" customWidth="1"/>
    <col min="15621" max="15621" width="10.7109375" style="2" customWidth="1"/>
    <col min="15622" max="15622" width="25.7109375" style="2" customWidth="1"/>
    <col min="15623" max="15623" width="10.7109375" style="2" customWidth="1"/>
    <col min="15624" max="15624" width="25.7109375" style="2" customWidth="1"/>
    <col min="15625" max="15625" width="10.7109375" style="2" customWidth="1"/>
    <col min="15626" max="15626" width="25.7109375" style="2" customWidth="1"/>
    <col min="15627" max="15627" width="10.7109375" style="2" customWidth="1"/>
    <col min="15628" max="15628" width="2.5703125" style="2" customWidth="1"/>
    <col min="15629" max="15629" width="24.7109375" style="2" customWidth="1"/>
    <col min="15630" max="15630" width="24.5703125" style="2" customWidth="1"/>
    <col min="15631" max="15631" width="11.42578125" style="2"/>
    <col min="15632" max="15632" width="11.42578125" style="2" customWidth="1"/>
    <col min="15633" max="15872" width="11.42578125" style="2"/>
    <col min="15873" max="15873" width="16" style="2" customWidth="1"/>
    <col min="15874" max="15874" width="25.7109375" style="2" customWidth="1"/>
    <col min="15875" max="15875" width="10.7109375" style="2" customWidth="1"/>
    <col min="15876" max="15876" width="25.7109375" style="2" customWidth="1"/>
    <col min="15877" max="15877" width="10.7109375" style="2" customWidth="1"/>
    <col min="15878" max="15878" width="25.7109375" style="2" customWidth="1"/>
    <col min="15879" max="15879" width="10.7109375" style="2" customWidth="1"/>
    <col min="15880" max="15880" width="25.7109375" style="2" customWidth="1"/>
    <col min="15881" max="15881" width="10.7109375" style="2" customWidth="1"/>
    <col min="15882" max="15882" width="25.7109375" style="2" customWidth="1"/>
    <col min="15883" max="15883" width="10.7109375" style="2" customWidth="1"/>
    <col min="15884" max="15884" width="2.5703125" style="2" customWidth="1"/>
    <col min="15885" max="15885" width="24.7109375" style="2" customWidth="1"/>
    <col min="15886" max="15886" width="24.5703125" style="2" customWidth="1"/>
    <col min="15887" max="15887" width="11.42578125" style="2"/>
    <col min="15888" max="15888" width="11.42578125" style="2" customWidth="1"/>
    <col min="15889" max="16128" width="11.42578125" style="2"/>
    <col min="16129" max="16129" width="16" style="2" customWidth="1"/>
    <col min="16130" max="16130" width="25.7109375" style="2" customWidth="1"/>
    <col min="16131" max="16131" width="10.7109375" style="2" customWidth="1"/>
    <col min="16132" max="16132" width="25.7109375" style="2" customWidth="1"/>
    <col min="16133" max="16133" width="10.7109375" style="2" customWidth="1"/>
    <col min="16134" max="16134" width="25.7109375" style="2" customWidth="1"/>
    <col min="16135" max="16135" width="10.7109375" style="2" customWidth="1"/>
    <col min="16136" max="16136" width="25.7109375" style="2" customWidth="1"/>
    <col min="16137" max="16137" width="10.7109375" style="2" customWidth="1"/>
    <col min="16138" max="16138" width="25.7109375" style="2" customWidth="1"/>
    <col min="16139" max="16139" width="10.7109375" style="2" customWidth="1"/>
    <col min="16140" max="16140" width="2.5703125" style="2" customWidth="1"/>
    <col min="16141" max="16141" width="24.7109375" style="2" customWidth="1"/>
    <col min="16142" max="16142" width="24.5703125" style="2" customWidth="1"/>
    <col min="16143" max="16143" width="11.42578125" style="2"/>
    <col min="16144" max="16144" width="11.42578125" style="2" customWidth="1"/>
    <col min="16145" max="16384" width="11.42578125" style="2"/>
  </cols>
  <sheetData>
    <row r="1" spans="1:15" ht="25.5" customHeight="1">
      <c r="A1" s="204"/>
      <c r="B1" s="204"/>
      <c r="C1" s="204"/>
      <c r="D1" s="1"/>
      <c r="E1" s="1"/>
      <c r="F1" s="1"/>
      <c r="G1" s="1"/>
      <c r="H1" s="1"/>
      <c r="I1" s="205" t="s">
        <v>0</v>
      </c>
      <c r="J1" s="205"/>
      <c r="K1" s="206"/>
    </row>
    <row r="2" spans="1:15" ht="15" customHeight="1">
      <c r="A2" s="3"/>
      <c r="B2" s="3"/>
      <c r="C2" s="3"/>
      <c r="D2" s="1"/>
      <c r="E2" s="1"/>
      <c r="F2" s="1"/>
      <c r="G2" s="1"/>
      <c r="H2" s="1"/>
      <c r="I2" s="4" t="s">
        <v>1</v>
      </c>
      <c r="J2" s="4"/>
      <c r="K2" s="5"/>
      <c r="M2" s="6" t="s">
        <v>2</v>
      </c>
      <c r="N2" s="6" t="s">
        <v>3</v>
      </c>
    </row>
    <row r="3" spans="1:15" ht="23.25">
      <c r="A3" s="207" t="str">
        <f>+CONCATENATE("MENU CHOIX - PÉRIODE ",M3," - ",M5," - 1/",M7)</f>
        <v>MENU CHOIX - PÉRIODE 4 - MARS/AVRIL - 1/4</v>
      </c>
      <c r="B3" s="208"/>
      <c r="C3" s="208"/>
      <c r="D3" s="208"/>
      <c r="E3" s="208"/>
      <c r="F3" s="208"/>
      <c r="G3" s="208"/>
      <c r="H3" s="208"/>
      <c r="I3" s="208"/>
      <c r="J3" s="208"/>
      <c r="K3" s="209"/>
      <c r="M3" s="7">
        <v>4</v>
      </c>
      <c r="N3" s="7">
        <v>9</v>
      </c>
      <c r="O3" s="8"/>
    </row>
    <row r="4" spans="1:15" ht="14.25" customHeight="1">
      <c r="A4" s="9"/>
      <c r="B4" s="9"/>
      <c r="C4" s="9"/>
      <c r="D4" s="9"/>
      <c r="E4" s="9"/>
      <c r="F4" s="9"/>
      <c r="G4" s="9"/>
      <c r="H4" s="9"/>
      <c r="I4" s="9"/>
      <c r="J4" s="9"/>
      <c r="K4" s="9"/>
      <c r="M4" s="6" t="s">
        <v>4</v>
      </c>
      <c r="N4" s="6" t="s">
        <v>5</v>
      </c>
    </row>
    <row r="5" spans="1:15" ht="15.75">
      <c r="A5" s="210" t="s">
        <v>6</v>
      </c>
      <c r="B5" s="210"/>
      <c r="C5" s="210"/>
      <c r="D5" s="210"/>
      <c r="E5" s="10"/>
      <c r="F5" s="11" t="s">
        <v>7</v>
      </c>
      <c r="G5" s="12"/>
      <c r="H5" s="210" t="s">
        <v>8</v>
      </c>
      <c r="I5" s="210"/>
      <c r="J5" s="210"/>
      <c r="K5" s="210"/>
      <c r="M5" s="13" t="s">
        <v>9</v>
      </c>
      <c r="N5" s="14">
        <v>44984</v>
      </c>
    </row>
    <row r="6" spans="1:15" ht="33" customHeight="1">
      <c r="A6" s="211"/>
      <c r="B6" s="212"/>
      <c r="C6" s="212"/>
      <c r="D6" s="213"/>
      <c r="E6" s="15"/>
      <c r="F6" s="16"/>
      <c r="G6" s="17"/>
      <c r="H6" s="214" t="s">
        <v>10</v>
      </c>
      <c r="I6" s="215"/>
      <c r="J6" s="215"/>
      <c r="K6" s="216"/>
      <c r="M6" s="18" t="s">
        <v>11</v>
      </c>
    </row>
    <row r="7" spans="1:15" ht="19.5">
      <c r="A7" s="19"/>
      <c r="C7" s="10"/>
      <c r="D7" s="20"/>
      <c r="E7" s="20"/>
      <c r="F7" s="20"/>
      <c r="G7" s="20"/>
      <c r="H7" s="20"/>
      <c r="K7" s="20"/>
      <c r="M7" s="13">
        <v>4</v>
      </c>
    </row>
    <row r="8" spans="1:15" ht="19.5" customHeight="1">
      <c r="A8" s="201" t="str">
        <f>+CONCATENATE("Semaine ",$N$3)</f>
        <v>Semaine 9</v>
      </c>
      <c r="B8" s="21" t="s">
        <v>12</v>
      </c>
      <c r="C8" s="203" t="s">
        <v>13</v>
      </c>
      <c r="D8" s="21" t="s">
        <v>14</v>
      </c>
      <c r="E8" s="203" t="s">
        <v>13</v>
      </c>
      <c r="F8" s="21" t="s">
        <v>15</v>
      </c>
      <c r="G8" s="203" t="s">
        <v>13</v>
      </c>
      <c r="H8" s="21" t="s">
        <v>16</v>
      </c>
      <c r="I8" s="203" t="s">
        <v>13</v>
      </c>
      <c r="J8" s="21" t="s">
        <v>17</v>
      </c>
      <c r="K8" s="203" t="s">
        <v>13</v>
      </c>
    </row>
    <row r="9" spans="1:15" ht="19.5" customHeight="1">
      <c r="A9" s="202"/>
      <c r="B9" s="22">
        <f>+N5</f>
        <v>44984</v>
      </c>
      <c r="C9" s="203"/>
      <c r="D9" s="22">
        <f>+B9+1</f>
        <v>44985</v>
      </c>
      <c r="E9" s="203"/>
      <c r="F9" s="22">
        <f>+D9+1</f>
        <v>44986</v>
      </c>
      <c r="G9" s="203"/>
      <c r="H9" s="22">
        <f>+F9+1</f>
        <v>44987</v>
      </c>
      <c r="I9" s="203"/>
      <c r="J9" s="22">
        <f>+H9+1</f>
        <v>44988</v>
      </c>
      <c r="K9" s="203"/>
    </row>
    <row r="10" spans="1:15" ht="27" customHeight="1">
      <c r="A10" s="226" t="s">
        <v>18</v>
      </c>
      <c r="B10" s="23" t="s">
        <v>19</v>
      </c>
      <c r="C10" s="24"/>
      <c r="D10" s="23" t="s">
        <v>20</v>
      </c>
      <c r="E10" s="24"/>
      <c r="F10" s="23" t="s">
        <v>21</v>
      </c>
      <c r="G10" s="25"/>
      <c r="H10" s="26" t="s">
        <v>22</v>
      </c>
      <c r="I10" s="24"/>
      <c r="J10" s="23" t="s">
        <v>23</v>
      </c>
      <c r="K10" s="27"/>
    </row>
    <row r="11" spans="1:15" ht="19.5" customHeight="1">
      <c r="A11" s="227"/>
      <c r="B11" s="28" t="s">
        <v>24</v>
      </c>
      <c r="C11" s="29"/>
      <c r="D11" s="28" t="s">
        <v>25</v>
      </c>
      <c r="E11" s="29"/>
      <c r="F11" s="28" t="s">
        <v>26</v>
      </c>
      <c r="G11" s="29"/>
      <c r="H11" s="28" t="s">
        <v>27</v>
      </c>
      <c r="I11" s="29"/>
      <c r="J11" s="28" t="s">
        <v>28</v>
      </c>
      <c r="K11" s="29"/>
    </row>
    <row r="12" spans="1:15" s="33" customFormat="1" ht="21" customHeight="1">
      <c r="A12" s="228"/>
      <c r="B12" s="30" t="s">
        <v>29</v>
      </c>
      <c r="C12" s="31"/>
      <c r="D12" s="30" t="s">
        <v>30</v>
      </c>
      <c r="E12" s="31"/>
      <c r="F12" s="30" t="s">
        <v>31</v>
      </c>
      <c r="G12" s="31"/>
      <c r="H12" s="30" t="s">
        <v>32</v>
      </c>
      <c r="I12" s="31"/>
      <c r="J12" s="30" t="s">
        <v>33</v>
      </c>
      <c r="K12" s="32"/>
      <c r="M12" s="2"/>
      <c r="N12" s="2"/>
      <c r="O12" s="2"/>
    </row>
    <row r="13" spans="1:15" ht="15.75" customHeight="1">
      <c r="A13" s="226" t="s">
        <v>34</v>
      </c>
      <c r="B13" s="220" t="s">
        <v>354</v>
      </c>
      <c r="C13" s="217"/>
      <c r="D13" s="220" t="s">
        <v>36</v>
      </c>
      <c r="E13" s="217"/>
      <c r="F13" s="220" t="s">
        <v>37</v>
      </c>
      <c r="G13" s="217"/>
      <c r="H13" s="220" t="s">
        <v>38</v>
      </c>
      <c r="I13" s="217"/>
      <c r="J13" s="220" t="s">
        <v>39</v>
      </c>
      <c r="K13" s="223"/>
    </row>
    <row r="14" spans="1:15" ht="15.75" customHeight="1">
      <c r="A14" s="227"/>
      <c r="B14" s="221" t="s">
        <v>35</v>
      </c>
      <c r="C14" s="218"/>
      <c r="D14" s="221" t="s">
        <v>36</v>
      </c>
      <c r="E14" s="218"/>
      <c r="F14" s="221" t="s">
        <v>37</v>
      </c>
      <c r="G14" s="218"/>
      <c r="H14" s="221" t="s">
        <v>38</v>
      </c>
      <c r="I14" s="218"/>
      <c r="J14" s="221" t="s">
        <v>39</v>
      </c>
      <c r="K14" s="224"/>
    </row>
    <row r="15" spans="1:15" s="33" customFormat="1" ht="15.75" customHeight="1">
      <c r="A15" s="228"/>
      <c r="B15" s="222" t="s">
        <v>35</v>
      </c>
      <c r="C15" s="219"/>
      <c r="D15" s="222" t="s">
        <v>36</v>
      </c>
      <c r="E15" s="219"/>
      <c r="F15" s="222" t="s">
        <v>37</v>
      </c>
      <c r="G15" s="219"/>
      <c r="H15" s="222" t="s">
        <v>38</v>
      </c>
      <c r="I15" s="219"/>
      <c r="J15" s="222" t="s">
        <v>39</v>
      </c>
      <c r="K15" s="225"/>
    </row>
    <row r="16" spans="1:15" ht="31.5" customHeight="1">
      <c r="A16" s="229" t="s">
        <v>40</v>
      </c>
      <c r="B16" s="34" t="s">
        <v>41</v>
      </c>
      <c r="C16" s="35"/>
      <c r="D16" s="34" t="s">
        <v>41</v>
      </c>
      <c r="E16" s="35"/>
      <c r="F16" s="34" t="s">
        <v>42</v>
      </c>
      <c r="G16" s="35"/>
      <c r="H16" s="34" t="s">
        <v>43</v>
      </c>
      <c r="I16" s="35"/>
      <c r="J16" s="34" t="s">
        <v>41</v>
      </c>
      <c r="K16" s="36"/>
    </row>
    <row r="17" spans="1:15" ht="15.75">
      <c r="A17" s="230"/>
      <c r="B17" s="28" t="s">
        <v>44</v>
      </c>
      <c r="C17" s="29"/>
      <c r="D17" s="28" t="s">
        <v>45</v>
      </c>
      <c r="E17" s="29"/>
      <c r="F17" s="28" t="s">
        <v>46</v>
      </c>
      <c r="G17" s="29"/>
      <c r="H17" s="28" t="s">
        <v>47</v>
      </c>
      <c r="I17" s="29"/>
      <c r="J17" s="28" t="s">
        <v>48</v>
      </c>
      <c r="K17" s="37"/>
    </row>
    <row r="18" spans="1:15" s="33" customFormat="1" ht="15.75">
      <c r="A18" s="230"/>
      <c r="B18" s="38" t="s">
        <v>49</v>
      </c>
      <c r="C18" s="29"/>
      <c r="D18" s="38" t="s">
        <v>49</v>
      </c>
      <c r="E18" s="29"/>
      <c r="F18" s="39" t="s">
        <v>49</v>
      </c>
      <c r="G18" s="29"/>
      <c r="H18" s="38" t="s">
        <v>49</v>
      </c>
      <c r="I18" s="29"/>
      <c r="J18" s="38" t="s">
        <v>49</v>
      </c>
      <c r="K18" s="37"/>
    </row>
    <row r="19" spans="1:15" ht="15.75">
      <c r="A19" s="230"/>
      <c r="B19" s="38" t="s">
        <v>50</v>
      </c>
      <c r="C19" s="40"/>
      <c r="D19" s="38" t="s">
        <v>50</v>
      </c>
      <c r="E19" s="40"/>
      <c r="F19" s="39" t="s">
        <v>50</v>
      </c>
      <c r="G19" s="41"/>
      <c r="H19" s="38" t="s">
        <v>50</v>
      </c>
      <c r="I19" s="40"/>
      <c r="J19" s="38" t="s">
        <v>50</v>
      </c>
      <c r="K19" s="42"/>
    </row>
    <row r="20" spans="1:15" s="33" customFormat="1" ht="15.75">
      <c r="A20" s="226" t="s">
        <v>51</v>
      </c>
      <c r="B20" s="43" t="s">
        <v>52</v>
      </c>
      <c r="C20" s="44"/>
      <c r="D20" s="44" t="s">
        <v>53</v>
      </c>
      <c r="E20" s="44"/>
      <c r="F20" s="44" t="s">
        <v>54</v>
      </c>
      <c r="G20" s="44"/>
      <c r="H20" s="44" t="s">
        <v>55</v>
      </c>
      <c r="I20" s="44"/>
      <c r="J20" s="43" t="s">
        <v>56</v>
      </c>
      <c r="K20" s="45"/>
    </row>
    <row r="21" spans="1:15" ht="15.75">
      <c r="A21" s="227"/>
      <c r="B21" s="43" t="s">
        <v>57</v>
      </c>
      <c r="C21" s="43"/>
      <c r="D21" s="43" t="s">
        <v>58</v>
      </c>
      <c r="E21" s="43"/>
      <c r="F21" s="43" t="s">
        <v>59</v>
      </c>
      <c r="G21" s="43"/>
      <c r="H21" s="43" t="s">
        <v>58</v>
      </c>
      <c r="I21" s="43"/>
      <c r="J21" s="43" t="s">
        <v>57</v>
      </c>
      <c r="K21" s="46"/>
    </row>
    <row r="22" spans="1:15" ht="15.75">
      <c r="A22" s="228"/>
      <c r="B22" s="31" t="s">
        <v>60</v>
      </c>
      <c r="C22" s="31"/>
      <c r="D22" s="31" t="s">
        <v>61</v>
      </c>
      <c r="E22" s="31"/>
      <c r="F22" s="31" t="s">
        <v>58</v>
      </c>
      <c r="G22" s="31"/>
      <c r="H22" s="31" t="s">
        <v>62</v>
      </c>
      <c r="I22" s="31"/>
      <c r="J22" s="31" t="s">
        <v>58</v>
      </c>
      <c r="K22" s="47"/>
    </row>
    <row r="23" spans="1:15" ht="24.75" customHeight="1">
      <c r="A23" s="48"/>
      <c r="B23" s="49"/>
      <c r="C23" s="49"/>
      <c r="D23" s="49"/>
      <c r="E23" s="49"/>
      <c r="F23" s="49"/>
      <c r="G23" s="50"/>
      <c r="H23" s="50"/>
      <c r="I23" s="19"/>
      <c r="J23" s="51"/>
      <c r="K23" s="52"/>
    </row>
    <row r="24" spans="1:15" ht="20.100000000000001" customHeight="1">
      <c r="A24" s="231" t="str">
        <f>+CONCATENATE("Semaine ",$N$3+1)</f>
        <v>Semaine 10</v>
      </c>
      <c r="B24" s="21" t="s">
        <v>12</v>
      </c>
      <c r="C24" s="203" t="s">
        <v>13</v>
      </c>
      <c r="D24" s="21" t="s">
        <v>14</v>
      </c>
      <c r="E24" s="203" t="s">
        <v>13</v>
      </c>
      <c r="F24" s="21" t="s">
        <v>15</v>
      </c>
      <c r="G24" s="203" t="s">
        <v>13</v>
      </c>
      <c r="H24" s="21" t="s">
        <v>16</v>
      </c>
      <c r="I24" s="203" t="s">
        <v>13</v>
      </c>
      <c r="J24" s="21" t="s">
        <v>17</v>
      </c>
      <c r="K24" s="232" t="s">
        <v>13</v>
      </c>
    </row>
    <row r="25" spans="1:15" s="33" customFormat="1" ht="20.100000000000001" customHeight="1">
      <c r="A25" s="231"/>
      <c r="B25" s="22">
        <f>+J9+3</f>
        <v>44991</v>
      </c>
      <c r="C25" s="203"/>
      <c r="D25" s="22">
        <f>+B25+1</f>
        <v>44992</v>
      </c>
      <c r="E25" s="203"/>
      <c r="F25" s="22">
        <f>+D25+1</f>
        <v>44993</v>
      </c>
      <c r="G25" s="203"/>
      <c r="H25" s="22">
        <f>+F25+1</f>
        <v>44994</v>
      </c>
      <c r="I25" s="203"/>
      <c r="J25" s="22">
        <f>+H25+1</f>
        <v>44995</v>
      </c>
      <c r="K25" s="233"/>
    </row>
    <row r="26" spans="1:15" ht="32.25" customHeight="1">
      <c r="A26" s="226" t="s">
        <v>18</v>
      </c>
      <c r="B26" s="23" t="s">
        <v>63</v>
      </c>
      <c r="C26" s="24"/>
      <c r="D26" s="23" t="s">
        <v>341</v>
      </c>
      <c r="E26" s="24"/>
      <c r="F26" s="26" t="s">
        <v>65</v>
      </c>
      <c r="G26" s="25"/>
      <c r="H26" s="26" t="s">
        <v>66</v>
      </c>
      <c r="I26" s="24"/>
      <c r="J26" s="23" t="s">
        <v>67</v>
      </c>
      <c r="K26" s="27"/>
    </row>
    <row r="27" spans="1:15" ht="19.5" customHeight="1">
      <c r="A27" s="227"/>
      <c r="B27" s="28" t="s">
        <v>68</v>
      </c>
      <c r="C27" s="29"/>
      <c r="D27" s="28" t="s">
        <v>69</v>
      </c>
      <c r="E27" s="29"/>
      <c r="F27" s="28" t="s">
        <v>70</v>
      </c>
      <c r="G27" s="29"/>
      <c r="H27" s="28" t="s">
        <v>71</v>
      </c>
      <c r="I27" s="29"/>
      <c r="J27" s="28" t="s">
        <v>72</v>
      </c>
      <c r="K27" s="29"/>
    </row>
    <row r="28" spans="1:15" s="33" customFormat="1" ht="21" customHeight="1">
      <c r="A28" s="228"/>
      <c r="B28" s="30" t="s">
        <v>73</v>
      </c>
      <c r="C28" s="31"/>
      <c r="D28" s="30" t="s">
        <v>74</v>
      </c>
      <c r="E28" s="31"/>
      <c r="F28" s="30" t="s">
        <v>75</v>
      </c>
      <c r="G28" s="31"/>
      <c r="H28" s="30" t="s">
        <v>76</v>
      </c>
      <c r="I28" s="31"/>
      <c r="J28" s="30" t="s">
        <v>77</v>
      </c>
      <c r="K28" s="32"/>
      <c r="M28" s="2"/>
      <c r="N28" s="2"/>
      <c r="O28" s="2"/>
    </row>
    <row r="29" spans="1:15" ht="15.75" customHeight="1">
      <c r="A29" s="226" t="s">
        <v>34</v>
      </c>
      <c r="B29" s="220" t="s">
        <v>78</v>
      </c>
      <c r="C29" s="217"/>
      <c r="D29" s="220" t="s">
        <v>79</v>
      </c>
      <c r="E29" s="217"/>
      <c r="F29" s="220" t="s">
        <v>80</v>
      </c>
      <c r="G29" s="217"/>
      <c r="H29" s="220" t="s">
        <v>81</v>
      </c>
      <c r="I29" s="217"/>
      <c r="J29" s="220" t="s">
        <v>82</v>
      </c>
      <c r="K29" s="223"/>
    </row>
    <row r="30" spans="1:15" ht="15.75" customHeight="1">
      <c r="A30" s="227"/>
      <c r="B30" s="221" t="s">
        <v>78</v>
      </c>
      <c r="C30" s="218"/>
      <c r="D30" s="221" t="s">
        <v>83</v>
      </c>
      <c r="E30" s="218"/>
      <c r="F30" s="221" t="s">
        <v>80</v>
      </c>
      <c r="G30" s="218"/>
      <c r="H30" s="221" t="s">
        <v>81</v>
      </c>
      <c r="I30" s="218"/>
      <c r="J30" s="221" t="s">
        <v>82</v>
      </c>
      <c r="K30" s="224"/>
    </row>
    <row r="31" spans="1:15" s="33" customFormat="1" ht="15.75" customHeight="1">
      <c r="A31" s="228"/>
      <c r="B31" s="222" t="s">
        <v>78</v>
      </c>
      <c r="C31" s="219"/>
      <c r="D31" s="222" t="s">
        <v>83</v>
      </c>
      <c r="E31" s="219"/>
      <c r="F31" s="222" t="s">
        <v>80</v>
      </c>
      <c r="G31" s="219"/>
      <c r="H31" s="222" t="s">
        <v>81</v>
      </c>
      <c r="I31" s="219"/>
      <c r="J31" s="222" t="s">
        <v>82</v>
      </c>
      <c r="K31" s="225"/>
    </row>
    <row r="32" spans="1:15" ht="31.5" customHeight="1">
      <c r="A32" s="229" t="s">
        <v>40</v>
      </c>
      <c r="B32" s="34" t="s">
        <v>41</v>
      </c>
      <c r="C32" s="35"/>
      <c r="D32" s="34" t="s">
        <v>44</v>
      </c>
      <c r="E32" s="35"/>
      <c r="F32" s="34" t="s">
        <v>84</v>
      </c>
      <c r="G32" s="35"/>
      <c r="H32" s="34" t="s">
        <v>41</v>
      </c>
      <c r="I32" s="35"/>
      <c r="J32" s="34" t="s">
        <v>85</v>
      </c>
      <c r="K32" s="36"/>
    </row>
    <row r="33" spans="1:15" ht="15.75">
      <c r="A33" s="230"/>
      <c r="B33" s="28" t="s">
        <v>86</v>
      </c>
      <c r="C33" s="29"/>
      <c r="D33" s="28" t="s">
        <v>87</v>
      </c>
      <c r="E33" s="29"/>
      <c r="F33" s="28" t="s">
        <v>88</v>
      </c>
      <c r="G33" s="29"/>
      <c r="H33" s="28" t="s">
        <v>89</v>
      </c>
      <c r="I33" s="29"/>
      <c r="J33" s="28" t="s">
        <v>90</v>
      </c>
      <c r="K33" s="37"/>
    </row>
    <row r="34" spans="1:15" s="33" customFormat="1" ht="15.75">
      <c r="A34" s="230"/>
      <c r="B34" s="38" t="s">
        <v>49</v>
      </c>
      <c r="C34" s="29"/>
      <c r="D34" s="38" t="s">
        <v>49</v>
      </c>
      <c r="E34" s="29"/>
      <c r="F34" s="39" t="s">
        <v>49</v>
      </c>
      <c r="G34" s="29"/>
      <c r="H34" s="38" t="s">
        <v>49</v>
      </c>
      <c r="I34" s="29"/>
      <c r="J34" s="38" t="s">
        <v>49</v>
      </c>
      <c r="K34" s="37"/>
    </row>
    <row r="35" spans="1:15" ht="15.75">
      <c r="A35" s="230"/>
      <c r="B35" s="38" t="s">
        <v>50</v>
      </c>
      <c r="C35" s="40"/>
      <c r="D35" s="38" t="s">
        <v>50</v>
      </c>
      <c r="E35" s="40"/>
      <c r="F35" s="39" t="s">
        <v>50</v>
      </c>
      <c r="G35" s="41"/>
      <c r="H35" s="38" t="s">
        <v>50</v>
      </c>
      <c r="I35" s="40"/>
      <c r="J35" s="38" t="s">
        <v>50</v>
      </c>
      <c r="K35" s="42"/>
    </row>
    <row r="36" spans="1:15" s="33" customFormat="1" ht="15.75">
      <c r="A36" s="226" t="s">
        <v>51</v>
      </c>
      <c r="B36" s="43" t="s">
        <v>91</v>
      </c>
      <c r="C36" s="44"/>
      <c r="D36" s="44" t="s">
        <v>92</v>
      </c>
      <c r="E36" s="44"/>
      <c r="F36" s="44" t="s">
        <v>93</v>
      </c>
      <c r="G36" s="44"/>
      <c r="H36" s="44" t="s">
        <v>94</v>
      </c>
      <c r="I36" s="44"/>
      <c r="J36" s="43" t="s">
        <v>53</v>
      </c>
      <c r="K36" s="45"/>
    </row>
    <row r="37" spans="1:15" ht="15.75">
      <c r="A37" s="227"/>
      <c r="B37" s="43" t="s">
        <v>95</v>
      </c>
      <c r="C37" s="43"/>
      <c r="D37" s="43" t="s">
        <v>58</v>
      </c>
      <c r="E37" s="43"/>
      <c r="F37" s="43" t="s">
        <v>96</v>
      </c>
      <c r="G37" s="43"/>
      <c r="H37" s="43" t="s">
        <v>57</v>
      </c>
      <c r="I37" s="43"/>
      <c r="J37" s="43" t="s">
        <v>97</v>
      </c>
      <c r="K37" s="46"/>
    </row>
    <row r="38" spans="1:15" ht="15.75">
      <c r="A38" s="228"/>
      <c r="B38" s="31" t="s">
        <v>98</v>
      </c>
      <c r="C38" s="31"/>
      <c r="D38" s="31" t="s">
        <v>99</v>
      </c>
      <c r="E38" s="31"/>
      <c r="F38" s="31" t="s">
        <v>58</v>
      </c>
      <c r="G38" s="31"/>
      <c r="H38" s="31" t="s">
        <v>55</v>
      </c>
      <c r="I38" s="31"/>
      <c r="J38" s="31" t="s">
        <v>100</v>
      </c>
      <c r="K38" s="47"/>
    </row>
    <row r="39" spans="1:15" ht="24.75" customHeight="1">
      <c r="A39" s="235" t="s">
        <v>101</v>
      </c>
      <c r="B39" s="235"/>
      <c r="C39" s="235"/>
      <c r="D39" s="235"/>
      <c r="E39" s="235"/>
      <c r="F39" s="235"/>
      <c r="G39" s="235"/>
      <c r="H39" s="235"/>
      <c r="I39" s="235"/>
      <c r="J39" s="235"/>
      <c r="K39" s="235"/>
    </row>
    <row r="40" spans="1:15" s="53" customFormat="1" ht="22.5" customHeight="1">
      <c r="A40" s="236" t="s">
        <v>102</v>
      </c>
      <c r="B40" s="236"/>
      <c r="C40" s="236"/>
      <c r="D40" s="236"/>
      <c r="E40" s="236"/>
      <c r="F40" s="236"/>
      <c r="G40" s="236"/>
      <c r="H40" s="236"/>
      <c r="I40" s="236"/>
      <c r="J40" s="236"/>
      <c r="K40" s="236"/>
    </row>
    <row r="41" spans="1:15" ht="31.5" customHeight="1">
      <c r="A41" s="204"/>
      <c r="B41" s="204"/>
      <c r="C41" s="204"/>
      <c r="D41" s="1"/>
      <c r="E41" s="1"/>
      <c r="F41" s="1"/>
      <c r="G41" s="1"/>
      <c r="H41" s="1"/>
      <c r="I41" s="205" t="s">
        <v>0</v>
      </c>
      <c r="J41" s="205"/>
      <c r="K41" s="206"/>
    </row>
    <row r="42" spans="1:15" ht="11.25" customHeight="1">
      <c r="A42" s="3"/>
      <c r="B42" s="3"/>
      <c r="C42" s="3"/>
      <c r="D42" s="1"/>
      <c r="E42" s="1"/>
      <c r="F42" s="1"/>
      <c r="G42" s="1"/>
      <c r="H42" s="1"/>
      <c r="I42" s="4" t="s">
        <v>1</v>
      </c>
      <c r="J42" s="4"/>
      <c r="K42" s="5"/>
    </row>
    <row r="43" spans="1:15" ht="29.25" customHeight="1">
      <c r="A43" s="207" t="str">
        <f>+CONCATENATE("MENU CHOIX - PÉRIODE ",M3," - ",M5," - 2/",M7)</f>
        <v>MENU CHOIX - PÉRIODE 4 - MARS/AVRIL - 2/4</v>
      </c>
      <c r="B43" s="208"/>
      <c r="C43" s="208"/>
      <c r="D43" s="208"/>
      <c r="E43" s="208"/>
      <c r="F43" s="208"/>
      <c r="G43" s="208"/>
      <c r="H43" s="208"/>
      <c r="I43" s="208"/>
      <c r="J43" s="208"/>
      <c r="K43" s="209"/>
    </row>
    <row r="44" spans="1:15" ht="6.75" customHeight="1">
      <c r="A44" s="9"/>
      <c r="B44" s="9"/>
      <c r="C44" s="9"/>
      <c r="D44" s="9"/>
      <c r="E44" s="9"/>
      <c r="F44" s="9"/>
      <c r="G44" s="9"/>
      <c r="H44" s="9"/>
      <c r="I44" s="9"/>
      <c r="J44" s="9"/>
      <c r="K44" s="9"/>
    </row>
    <row r="45" spans="1:15" ht="15.75">
      <c r="A45" s="210" t="s">
        <v>6</v>
      </c>
      <c r="B45" s="210"/>
      <c r="C45" s="210"/>
      <c r="D45" s="210"/>
      <c r="E45" s="11"/>
      <c r="F45" s="11" t="s">
        <v>7</v>
      </c>
      <c r="G45" s="12"/>
      <c r="H45" s="210" t="s">
        <v>8</v>
      </c>
      <c r="I45" s="210"/>
      <c r="J45" s="210"/>
      <c r="K45" s="210"/>
      <c r="M45" s="33"/>
      <c r="N45" s="33"/>
      <c r="O45" s="33"/>
    </row>
    <row r="46" spans="1:15" ht="32.25" customHeight="1">
      <c r="A46" s="211"/>
      <c r="B46" s="212"/>
      <c r="C46" s="212"/>
      <c r="D46" s="213"/>
      <c r="E46" s="54"/>
      <c r="F46" s="16"/>
      <c r="G46" s="17"/>
      <c r="H46" s="214" t="s">
        <v>10</v>
      </c>
      <c r="I46" s="215"/>
      <c r="J46" s="215"/>
      <c r="K46" s="216"/>
    </row>
    <row r="47" spans="1:15" ht="19.5">
      <c r="C47" s="10"/>
      <c r="D47" s="20"/>
      <c r="E47" s="20"/>
      <c r="F47" s="20"/>
      <c r="G47" s="20"/>
      <c r="H47" s="20"/>
      <c r="K47" s="20"/>
    </row>
    <row r="48" spans="1:15" ht="20.100000000000001" customHeight="1">
      <c r="A48" s="234" t="str">
        <f>+CONCATENATE("Semaine ",$N$3+2)</f>
        <v>Semaine 11</v>
      </c>
      <c r="B48" s="21" t="s">
        <v>12</v>
      </c>
      <c r="C48" s="203" t="s">
        <v>13</v>
      </c>
      <c r="D48" s="21" t="s">
        <v>14</v>
      </c>
      <c r="E48" s="203" t="s">
        <v>13</v>
      </c>
      <c r="F48" s="21" t="s">
        <v>15</v>
      </c>
      <c r="G48" s="203" t="s">
        <v>13</v>
      </c>
      <c r="H48" s="21" t="s">
        <v>16</v>
      </c>
      <c r="I48" s="203" t="s">
        <v>13</v>
      </c>
      <c r="J48" s="21" t="s">
        <v>17</v>
      </c>
      <c r="K48" s="232" t="s">
        <v>13</v>
      </c>
    </row>
    <row r="49" spans="1:15" s="33" customFormat="1" ht="20.100000000000001" customHeight="1">
      <c r="A49" s="202"/>
      <c r="B49" s="22">
        <f>+J25+3</f>
        <v>44998</v>
      </c>
      <c r="C49" s="203"/>
      <c r="D49" s="22">
        <f>+B49+1</f>
        <v>44999</v>
      </c>
      <c r="E49" s="203"/>
      <c r="F49" s="22">
        <f>+D49+1</f>
        <v>45000</v>
      </c>
      <c r="G49" s="203"/>
      <c r="H49" s="22">
        <f>+F49+1</f>
        <v>45001</v>
      </c>
      <c r="I49" s="203"/>
      <c r="J49" s="22">
        <f>+H49+1</f>
        <v>45002</v>
      </c>
      <c r="K49" s="233"/>
    </row>
    <row r="50" spans="1:15" ht="32.25" customHeight="1">
      <c r="A50" s="226" t="s">
        <v>18</v>
      </c>
      <c r="B50" s="23" t="s">
        <v>103</v>
      </c>
      <c r="C50" s="24"/>
      <c r="D50" s="23" t="s">
        <v>104</v>
      </c>
      <c r="E50" s="24"/>
      <c r="F50" s="23" t="s">
        <v>105</v>
      </c>
      <c r="G50" s="25"/>
      <c r="H50" s="26" t="s">
        <v>106</v>
      </c>
      <c r="I50" s="24"/>
      <c r="J50" s="23" t="s">
        <v>107</v>
      </c>
      <c r="K50" s="27"/>
    </row>
    <row r="51" spans="1:15" ht="19.5" customHeight="1">
      <c r="A51" s="227"/>
      <c r="B51" s="28" t="s">
        <v>108</v>
      </c>
      <c r="C51" s="29"/>
      <c r="D51" s="28" t="s">
        <v>109</v>
      </c>
      <c r="E51" s="29"/>
      <c r="F51" s="28" t="s">
        <v>19</v>
      </c>
      <c r="G51" s="29"/>
      <c r="H51" s="28" t="s">
        <v>110</v>
      </c>
      <c r="I51" s="29"/>
      <c r="J51" s="28" t="s">
        <v>111</v>
      </c>
      <c r="K51" s="29"/>
    </row>
    <row r="52" spans="1:15" s="33" customFormat="1" ht="21" customHeight="1">
      <c r="A52" s="228"/>
      <c r="B52" s="30" t="s">
        <v>112</v>
      </c>
      <c r="C52" s="31"/>
      <c r="D52" s="30" t="s">
        <v>113</v>
      </c>
      <c r="E52" s="31"/>
      <c r="F52" s="30" t="s">
        <v>114</v>
      </c>
      <c r="G52" s="31"/>
      <c r="H52" s="30" t="s">
        <v>115</v>
      </c>
      <c r="I52" s="31"/>
      <c r="J52" s="30" t="s">
        <v>116</v>
      </c>
      <c r="K52" s="32"/>
      <c r="M52" s="2"/>
      <c r="N52" s="2"/>
      <c r="O52" s="2"/>
    </row>
    <row r="53" spans="1:15" ht="15.75" customHeight="1">
      <c r="A53" s="226" t="s">
        <v>34</v>
      </c>
      <c r="B53" s="220" t="s">
        <v>117</v>
      </c>
      <c r="C53" s="217"/>
      <c r="D53" s="220" t="s">
        <v>118</v>
      </c>
      <c r="E53" s="217"/>
      <c r="F53" s="220" t="s">
        <v>119</v>
      </c>
      <c r="G53" s="217"/>
      <c r="H53" s="220" t="s">
        <v>120</v>
      </c>
      <c r="I53" s="217"/>
      <c r="J53" s="220" t="s">
        <v>121</v>
      </c>
      <c r="K53" s="223"/>
    </row>
    <row r="54" spans="1:15" ht="15" customHeight="1">
      <c r="A54" s="227"/>
      <c r="B54" s="221" t="s">
        <v>117</v>
      </c>
      <c r="C54" s="218"/>
      <c r="D54" s="221" t="s">
        <v>122</v>
      </c>
      <c r="E54" s="218"/>
      <c r="F54" s="221" t="s">
        <v>119</v>
      </c>
      <c r="G54" s="218"/>
      <c r="H54" s="221" t="s">
        <v>120</v>
      </c>
      <c r="I54" s="218"/>
      <c r="J54" s="221" t="s">
        <v>121</v>
      </c>
      <c r="K54" s="224"/>
    </row>
    <row r="55" spans="1:15" s="33" customFormat="1" ht="15" customHeight="1">
      <c r="A55" s="228"/>
      <c r="B55" s="222" t="s">
        <v>117</v>
      </c>
      <c r="C55" s="219"/>
      <c r="D55" s="222" t="s">
        <v>122</v>
      </c>
      <c r="E55" s="219"/>
      <c r="F55" s="222" t="s">
        <v>119</v>
      </c>
      <c r="G55" s="219"/>
      <c r="H55" s="222" t="s">
        <v>120</v>
      </c>
      <c r="I55" s="219"/>
      <c r="J55" s="222" t="s">
        <v>121</v>
      </c>
      <c r="K55" s="225"/>
    </row>
    <row r="56" spans="1:15" ht="34.5" customHeight="1">
      <c r="A56" s="229" t="s">
        <v>40</v>
      </c>
      <c r="B56" s="34" t="s">
        <v>41</v>
      </c>
      <c r="C56" s="35"/>
      <c r="D56" s="34" t="s">
        <v>123</v>
      </c>
      <c r="E56" s="35"/>
      <c r="F56" s="34" t="s">
        <v>124</v>
      </c>
      <c r="G56" s="35"/>
      <c r="H56" s="34" t="s">
        <v>125</v>
      </c>
      <c r="I56" s="35"/>
      <c r="J56" s="34" t="s">
        <v>126</v>
      </c>
      <c r="K56" s="36"/>
    </row>
    <row r="57" spans="1:15" ht="15.75">
      <c r="A57" s="230"/>
      <c r="B57" s="28" t="s">
        <v>127</v>
      </c>
      <c r="C57" s="29"/>
      <c r="D57" s="28" t="s">
        <v>128</v>
      </c>
      <c r="E57" s="29"/>
      <c r="F57" s="28" t="s">
        <v>41</v>
      </c>
      <c r="G57" s="29"/>
      <c r="H57" s="28" t="s">
        <v>129</v>
      </c>
      <c r="I57" s="29"/>
      <c r="J57" s="28" t="s">
        <v>43</v>
      </c>
      <c r="K57" s="37"/>
    </row>
    <row r="58" spans="1:15" s="33" customFormat="1" ht="15.75">
      <c r="A58" s="230"/>
      <c r="B58" s="38" t="s">
        <v>49</v>
      </c>
      <c r="C58" s="29"/>
      <c r="D58" s="38" t="s">
        <v>49</v>
      </c>
      <c r="E58" s="29"/>
      <c r="F58" s="39" t="s">
        <v>49</v>
      </c>
      <c r="G58" s="29"/>
      <c r="H58" s="38" t="s">
        <v>49</v>
      </c>
      <c r="I58" s="29"/>
      <c r="J58" s="38" t="s">
        <v>49</v>
      </c>
      <c r="K58" s="37"/>
    </row>
    <row r="59" spans="1:15" ht="15.75">
      <c r="A59" s="230"/>
      <c r="B59" s="38" t="s">
        <v>50</v>
      </c>
      <c r="C59" s="40"/>
      <c r="D59" s="38" t="s">
        <v>50</v>
      </c>
      <c r="E59" s="40"/>
      <c r="F59" s="39" t="s">
        <v>50</v>
      </c>
      <c r="G59" s="41"/>
      <c r="H59" s="38" t="s">
        <v>50</v>
      </c>
      <c r="I59" s="40"/>
      <c r="J59" s="38" t="s">
        <v>50</v>
      </c>
      <c r="K59" s="42"/>
    </row>
    <row r="60" spans="1:15" s="33" customFormat="1" ht="15.75">
      <c r="A60" s="226" t="s">
        <v>51</v>
      </c>
      <c r="B60" s="43" t="s">
        <v>130</v>
      </c>
      <c r="C60" s="44"/>
      <c r="D60" s="44" t="s">
        <v>61</v>
      </c>
      <c r="E60" s="44"/>
      <c r="F60" s="44" t="s">
        <v>55</v>
      </c>
      <c r="G60" s="44"/>
      <c r="H60" s="44" t="s">
        <v>53</v>
      </c>
      <c r="I60" s="44"/>
      <c r="J60" s="43" t="s">
        <v>131</v>
      </c>
      <c r="K60" s="45"/>
    </row>
    <row r="61" spans="1:15" ht="15.75">
      <c r="A61" s="227"/>
      <c r="B61" s="43" t="s">
        <v>58</v>
      </c>
      <c r="C61" s="43"/>
      <c r="D61" s="43" t="s">
        <v>57</v>
      </c>
      <c r="E61" s="43"/>
      <c r="F61" s="43" t="s">
        <v>58</v>
      </c>
      <c r="G61" s="43"/>
      <c r="H61" s="43" t="s">
        <v>344</v>
      </c>
      <c r="I61" s="43"/>
      <c r="J61" s="43" t="s">
        <v>58</v>
      </c>
      <c r="K61" s="46"/>
    </row>
    <row r="62" spans="1:15" ht="15.75">
      <c r="A62" s="228"/>
      <c r="B62" s="31" t="s">
        <v>132</v>
      </c>
      <c r="C62" s="31"/>
      <c r="D62" s="31" t="s">
        <v>58</v>
      </c>
      <c r="E62" s="31"/>
      <c r="F62" s="31" t="s">
        <v>133</v>
      </c>
      <c r="G62" s="31"/>
      <c r="H62" s="31" t="s">
        <v>56</v>
      </c>
      <c r="I62" s="31"/>
      <c r="J62" s="31" t="s">
        <v>134</v>
      </c>
      <c r="K62" s="47"/>
    </row>
    <row r="63" spans="1:15" ht="20.100000000000001" customHeight="1">
      <c r="A63" s="55"/>
      <c r="B63" s="49"/>
      <c r="C63" s="49"/>
      <c r="D63" s="49"/>
      <c r="E63" s="49"/>
      <c r="F63" s="49"/>
      <c r="G63" s="50"/>
      <c r="H63" s="50"/>
      <c r="I63" s="19"/>
      <c r="J63" s="51"/>
      <c r="K63" s="52"/>
    </row>
    <row r="64" spans="1:15" ht="20.100000000000001" customHeight="1">
      <c r="A64" s="234" t="str">
        <f>+CONCATENATE("Semaine ",$N$3+3)</f>
        <v>Semaine 12</v>
      </c>
      <c r="B64" s="21" t="s">
        <v>12</v>
      </c>
      <c r="C64" s="203" t="s">
        <v>13</v>
      </c>
      <c r="D64" s="21" t="s">
        <v>14</v>
      </c>
      <c r="E64" s="203" t="s">
        <v>13</v>
      </c>
      <c r="F64" s="21" t="s">
        <v>15</v>
      </c>
      <c r="G64" s="203" t="s">
        <v>13</v>
      </c>
      <c r="H64" s="21" t="s">
        <v>16</v>
      </c>
      <c r="I64" s="203" t="s">
        <v>13</v>
      </c>
      <c r="J64" s="21" t="s">
        <v>17</v>
      </c>
      <c r="K64" s="232" t="s">
        <v>13</v>
      </c>
    </row>
    <row r="65" spans="1:15" s="33" customFormat="1" ht="20.100000000000001" customHeight="1">
      <c r="A65" s="202"/>
      <c r="B65" s="22">
        <f>+J49+3</f>
        <v>45005</v>
      </c>
      <c r="C65" s="203"/>
      <c r="D65" s="22">
        <f>+B65+1</f>
        <v>45006</v>
      </c>
      <c r="E65" s="203"/>
      <c r="F65" s="22">
        <f>+D65+1</f>
        <v>45007</v>
      </c>
      <c r="G65" s="203"/>
      <c r="H65" s="22">
        <f>+F65+1</f>
        <v>45008</v>
      </c>
      <c r="I65" s="203"/>
      <c r="J65" s="22">
        <f>+H65+1</f>
        <v>45009</v>
      </c>
      <c r="K65" s="233"/>
    </row>
    <row r="66" spans="1:15" ht="32.25" customHeight="1">
      <c r="A66" s="226" t="s">
        <v>18</v>
      </c>
      <c r="B66" s="23" t="s">
        <v>19</v>
      </c>
      <c r="C66" s="24"/>
      <c r="D66" s="23" t="s">
        <v>135</v>
      </c>
      <c r="E66" s="24"/>
      <c r="F66" s="23" t="s">
        <v>136</v>
      </c>
      <c r="G66" s="25"/>
      <c r="H66" s="26" t="s">
        <v>137</v>
      </c>
      <c r="I66" s="24"/>
      <c r="J66" s="23" t="s">
        <v>138</v>
      </c>
      <c r="K66" s="27"/>
    </row>
    <row r="67" spans="1:15" ht="19.5" customHeight="1">
      <c r="A67" s="227"/>
      <c r="B67" s="28" t="s">
        <v>71</v>
      </c>
      <c r="C67" s="29"/>
      <c r="D67" s="28" t="s">
        <v>139</v>
      </c>
      <c r="E67" s="29"/>
      <c r="F67" s="28" t="s">
        <v>140</v>
      </c>
      <c r="G67" s="29"/>
      <c r="H67" s="28" t="s">
        <v>141</v>
      </c>
      <c r="I67" s="29"/>
      <c r="J67" s="28" t="s">
        <v>110</v>
      </c>
      <c r="K67" s="29"/>
    </row>
    <row r="68" spans="1:15" s="33" customFormat="1" ht="21" customHeight="1">
      <c r="A68" s="228"/>
      <c r="B68" s="30" t="s">
        <v>142</v>
      </c>
      <c r="C68" s="31"/>
      <c r="D68" s="30" t="s">
        <v>64</v>
      </c>
      <c r="E68" s="31"/>
      <c r="F68" s="30" t="s">
        <v>143</v>
      </c>
      <c r="G68" s="31"/>
      <c r="H68" s="30" t="s">
        <v>103</v>
      </c>
      <c r="I68" s="31"/>
      <c r="J68" s="30" t="s">
        <v>144</v>
      </c>
      <c r="K68" s="32"/>
      <c r="M68" s="2"/>
      <c r="N68" s="2"/>
      <c r="O68" s="2"/>
    </row>
    <row r="69" spans="1:15" ht="15.75" customHeight="1">
      <c r="A69" s="226" t="s">
        <v>34</v>
      </c>
      <c r="B69" s="220" t="s">
        <v>145</v>
      </c>
      <c r="C69" s="217"/>
      <c r="D69" s="220" t="s">
        <v>146</v>
      </c>
      <c r="E69" s="217"/>
      <c r="F69" s="220" t="s">
        <v>147</v>
      </c>
      <c r="G69" s="217"/>
      <c r="H69" s="220" t="s">
        <v>148</v>
      </c>
      <c r="I69" s="217"/>
      <c r="J69" s="220" t="s">
        <v>149</v>
      </c>
      <c r="K69" s="223"/>
    </row>
    <row r="70" spans="1:15" ht="15" customHeight="1">
      <c r="A70" s="227"/>
      <c r="B70" s="221" t="s">
        <v>145</v>
      </c>
      <c r="C70" s="218"/>
      <c r="D70" s="221" t="s">
        <v>146</v>
      </c>
      <c r="E70" s="218"/>
      <c r="F70" s="221" t="s">
        <v>147</v>
      </c>
      <c r="G70" s="218"/>
      <c r="H70" s="221" t="s">
        <v>148</v>
      </c>
      <c r="I70" s="218"/>
      <c r="J70" s="221" t="s">
        <v>150</v>
      </c>
      <c r="K70" s="224"/>
    </row>
    <row r="71" spans="1:15" s="33" customFormat="1" ht="15" customHeight="1">
      <c r="A71" s="228"/>
      <c r="B71" s="222" t="s">
        <v>145</v>
      </c>
      <c r="C71" s="219"/>
      <c r="D71" s="222" t="s">
        <v>146</v>
      </c>
      <c r="E71" s="219"/>
      <c r="F71" s="222" t="s">
        <v>147</v>
      </c>
      <c r="G71" s="219"/>
      <c r="H71" s="222" t="s">
        <v>148</v>
      </c>
      <c r="I71" s="219"/>
      <c r="J71" s="222" t="s">
        <v>150</v>
      </c>
      <c r="K71" s="225"/>
    </row>
    <row r="72" spans="1:15" ht="31.5" customHeight="1">
      <c r="A72" s="229" t="s">
        <v>40</v>
      </c>
      <c r="B72" s="34" t="s">
        <v>41</v>
      </c>
      <c r="C72" s="35"/>
      <c r="D72" s="34" t="s">
        <v>151</v>
      </c>
      <c r="E72" s="35"/>
      <c r="F72" s="34" t="s">
        <v>85</v>
      </c>
      <c r="G72" s="35"/>
      <c r="H72" s="34" t="s">
        <v>41</v>
      </c>
      <c r="I72" s="35"/>
      <c r="J72" s="34" t="s">
        <v>86</v>
      </c>
      <c r="K72" s="36"/>
    </row>
    <row r="73" spans="1:15" ht="15.75">
      <c r="A73" s="230"/>
      <c r="B73" s="28" t="s">
        <v>152</v>
      </c>
      <c r="C73" s="29"/>
      <c r="D73" s="28" t="s">
        <v>153</v>
      </c>
      <c r="E73" s="29"/>
      <c r="F73" s="28" t="s">
        <v>154</v>
      </c>
      <c r="G73" s="29"/>
      <c r="H73" s="28" t="s">
        <v>155</v>
      </c>
      <c r="I73" s="29"/>
      <c r="J73" s="28" t="s">
        <v>156</v>
      </c>
      <c r="K73" s="37"/>
    </row>
    <row r="74" spans="1:15" s="33" customFormat="1" ht="15.75">
      <c r="A74" s="230"/>
      <c r="B74" s="38" t="s">
        <v>49</v>
      </c>
      <c r="C74" s="29"/>
      <c r="D74" s="38" t="s">
        <v>49</v>
      </c>
      <c r="E74" s="29"/>
      <c r="F74" s="39" t="s">
        <v>49</v>
      </c>
      <c r="G74" s="29"/>
      <c r="H74" s="38" t="s">
        <v>49</v>
      </c>
      <c r="I74" s="29"/>
      <c r="J74" s="38" t="s">
        <v>49</v>
      </c>
      <c r="K74" s="37"/>
    </row>
    <row r="75" spans="1:15" ht="15.75">
      <c r="A75" s="230"/>
      <c r="B75" s="38" t="s">
        <v>50</v>
      </c>
      <c r="C75" s="40"/>
      <c r="D75" s="38" t="s">
        <v>50</v>
      </c>
      <c r="E75" s="40"/>
      <c r="F75" s="39" t="s">
        <v>50</v>
      </c>
      <c r="G75" s="41"/>
      <c r="H75" s="38" t="s">
        <v>50</v>
      </c>
      <c r="I75" s="40"/>
      <c r="J75" s="38" t="s">
        <v>50</v>
      </c>
      <c r="K75" s="42"/>
    </row>
    <row r="76" spans="1:15" s="33" customFormat="1" ht="15.75">
      <c r="A76" s="237" t="s">
        <v>51</v>
      </c>
      <c r="B76" s="43" t="s">
        <v>61</v>
      </c>
      <c r="C76" s="44"/>
      <c r="D76" s="44" t="s">
        <v>157</v>
      </c>
      <c r="E76" s="44"/>
      <c r="F76" s="44" t="s">
        <v>158</v>
      </c>
      <c r="G76" s="44"/>
      <c r="H76" s="44" t="s">
        <v>159</v>
      </c>
      <c r="I76" s="44"/>
      <c r="J76" s="43" t="s">
        <v>160</v>
      </c>
      <c r="K76" s="45"/>
    </row>
    <row r="77" spans="1:15" ht="26.25">
      <c r="A77" s="238"/>
      <c r="B77" s="43" t="s">
        <v>58</v>
      </c>
      <c r="C77" s="43"/>
      <c r="D77" s="43" t="s">
        <v>57</v>
      </c>
      <c r="E77" s="43"/>
      <c r="F77" s="43" t="s">
        <v>161</v>
      </c>
      <c r="G77" s="43"/>
      <c r="H77" s="199" t="s">
        <v>346</v>
      </c>
      <c r="I77" s="43"/>
      <c r="J77" s="43" t="s">
        <v>57</v>
      </c>
      <c r="K77" s="46"/>
    </row>
    <row r="78" spans="1:15" ht="15.75">
      <c r="A78" s="239"/>
      <c r="B78" s="31" t="s">
        <v>57</v>
      </c>
      <c r="C78" s="31"/>
      <c r="D78" s="31" t="s">
        <v>58</v>
      </c>
      <c r="E78" s="31"/>
      <c r="F78" s="31" t="s">
        <v>162</v>
      </c>
      <c r="G78" s="31"/>
      <c r="H78" s="31" t="s">
        <v>163</v>
      </c>
      <c r="I78" s="31"/>
      <c r="J78" s="31" t="s">
        <v>164</v>
      </c>
      <c r="K78" s="47"/>
    </row>
    <row r="79" spans="1:15" ht="24.75" customHeight="1">
      <c r="A79" s="235" t="s">
        <v>165</v>
      </c>
      <c r="B79" s="235"/>
      <c r="C79" s="235"/>
      <c r="D79" s="235"/>
      <c r="E79" s="235"/>
      <c r="F79" s="235"/>
      <c r="G79" s="235"/>
      <c r="H79" s="235"/>
      <c r="I79" s="235"/>
      <c r="J79" s="235"/>
      <c r="K79" s="235"/>
    </row>
    <row r="80" spans="1:15" ht="32.25" customHeight="1">
      <c r="A80" s="236" t="s">
        <v>102</v>
      </c>
      <c r="B80" s="236"/>
      <c r="C80" s="236"/>
      <c r="D80" s="236"/>
      <c r="E80" s="236"/>
      <c r="F80" s="236"/>
      <c r="G80" s="236"/>
      <c r="H80" s="236"/>
      <c r="I80" s="236"/>
      <c r="J80" s="236"/>
      <c r="K80" s="236"/>
    </row>
    <row r="81" spans="1:15" ht="31.5" customHeight="1">
      <c r="A81" s="204"/>
      <c r="B81" s="204"/>
      <c r="C81" s="204"/>
      <c r="D81" s="1"/>
      <c r="E81" s="1"/>
      <c r="F81" s="1"/>
      <c r="G81" s="1"/>
      <c r="H81" s="1"/>
      <c r="I81" s="205" t="s">
        <v>0</v>
      </c>
      <c r="J81" s="205"/>
      <c r="K81" s="206"/>
    </row>
    <row r="82" spans="1:15" ht="15" customHeight="1">
      <c r="A82" s="3"/>
      <c r="B82" s="3"/>
      <c r="C82" s="3"/>
      <c r="D82" s="1"/>
      <c r="E82" s="1"/>
      <c r="F82" s="1"/>
      <c r="G82" s="1"/>
      <c r="H82" s="1"/>
      <c r="I82" s="4"/>
      <c r="J82" s="4"/>
      <c r="K82" s="5"/>
    </row>
    <row r="83" spans="1:15" ht="23.25">
      <c r="A83" s="207" t="str">
        <f>+CONCATENATE("MENU CHOIX - PÉRIODE ",M3," - ",M5," - 3/",M7)</f>
        <v>MENU CHOIX - PÉRIODE 4 - MARS/AVRIL - 3/4</v>
      </c>
      <c r="B83" s="208"/>
      <c r="C83" s="208"/>
      <c r="D83" s="208"/>
      <c r="E83" s="208"/>
      <c r="F83" s="208"/>
      <c r="G83" s="208"/>
      <c r="H83" s="208"/>
      <c r="I83" s="208"/>
      <c r="J83" s="208"/>
      <c r="K83" s="209"/>
      <c r="M83" s="8"/>
      <c r="N83" s="8"/>
      <c r="O83" s="8"/>
    </row>
    <row r="84" spans="1:15" ht="14.25" customHeight="1">
      <c r="A84" s="9"/>
      <c r="B84" s="9"/>
      <c r="C84" s="9"/>
      <c r="D84" s="9"/>
      <c r="E84" s="9"/>
      <c r="F84" s="9"/>
      <c r="G84" s="9"/>
      <c r="H84" s="9"/>
      <c r="I84" s="9"/>
      <c r="J84" s="9"/>
      <c r="K84" s="9"/>
    </row>
    <row r="85" spans="1:15" ht="15.75">
      <c r="A85" s="210" t="s">
        <v>6</v>
      </c>
      <c r="B85" s="210"/>
      <c r="C85" s="210"/>
      <c r="D85" s="210"/>
      <c r="E85" s="11"/>
      <c r="F85" s="11" t="s">
        <v>7</v>
      </c>
      <c r="G85" s="12"/>
      <c r="H85" s="210" t="s">
        <v>8</v>
      </c>
      <c r="I85" s="210"/>
      <c r="J85" s="210"/>
      <c r="K85" s="210"/>
    </row>
    <row r="86" spans="1:15" ht="33" customHeight="1">
      <c r="A86" s="211"/>
      <c r="B86" s="212"/>
      <c r="C86" s="212"/>
      <c r="D86" s="213"/>
      <c r="E86" s="54"/>
      <c r="F86" s="16"/>
      <c r="G86" s="17"/>
      <c r="H86" s="214" t="s">
        <v>10</v>
      </c>
      <c r="I86" s="215"/>
      <c r="J86" s="215"/>
      <c r="K86" s="216"/>
    </row>
    <row r="87" spans="1:15" ht="19.5">
      <c r="C87" s="10"/>
      <c r="D87" s="20"/>
      <c r="E87" s="20"/>
      <c r="F87" s="20"/>
      <c r="G87" s="20"/>
      <c r="H87" s="20"/>
      <c r="K87" s="20"/>
    </row>
    <row r="88" spans="1:15" ht="19.5" customHeight="1">
      <c r="A88" s="234" t="str">
        <f>+CONCATENATE("Semaine ",$N$3+4)</f>
        <v>Semaine 13</v>
      </c>
      <c r="B88" s="21" t="s">
        <v>12</v>
      </c>
      <c r="C88" s="203" t="s">
        <v>13</v>
      </c>
      <c r="D88" s="21" t="s">
        <v>14</v>
      </c>
      <c r="E88" s="203" t="s">
        <v>13</v>
      </c>
      <c r="F88" s="21" t="s">
        <v>15</v>
      </c>
      <c r="G88" s="203" t="s">
        <v>13</v>
      </c>
      <c r="H88" s="21" t="s">
        <v>16</v>
      </c>
      <c r="I88" s="203" t="s">
        <v>13</v>
      </c>
      <c r="J88" s="21" t="s">
        <v>17</v>
      </c>
      <c r="K88" s="232" t="s">
        <v>13</v>
      </c>
    </row>
    <row r="89" spans="1:15" s="33" customFormat="1" ht="19.5" customHeight="1">
      <c r="A89" s="202"/>
      <c r="B89" s="22">
        <f>+J65+3</f>
        <v>45012</v>
      </c>
      <c r="C89" s="203"/>
      <c r="D89" s="22">
        <f>+B89+1</f>
        <v>45013</v>
      </c>
      <c r="E89" s="203"/>
      <c r="F89" s="22">
        <f>+D89+1</f>
        <v>45014</v>
      </c>
      <c r="G89" s="203"/>
      <c r="H89" s="22">
        <f>+F89+1</f>
        <v>45015</v>
      </c>
      <c r="I89" s="203"/>
      <c r="J89" s="22">
        <f>+H89+1</f>
        <v>45016</v>
      </c>
      <c r="K89" s="233"/>
      <c r="M89" s="2"/>
      <c r="N89" s="2"/>
      <c r="O89" s="2"/>
    </row>
    <row r="90" spans="1:15" ht="32.25" customHeight="1">
      <c r="A90" s="226" t="s">
        <v>18</v>
      </c>
      <c r="B90" s="23" t="s">
        <v>63</v>
      </c>
      <c r="C90" s="24"/>
      <c r="D90" s="23" t="s">
        <v>64</v>
      </c>
      <c r="E90" s="24"/>
      <c r="F90" s="23" t="s">
        <v>166</v>
      </c>
      <c r="G90" s="25"/>
      <c r="H90" s="26" t="s">
        <v>167</v>
      </c>
      <c r="I90" s="24"/>
      <c r="J90" s="23" t="s">
        <v>168</v>
      </c>
      <c r="K90" s="27"/>
    </row>
    <row r="91" spans="1:15" ht="19.5" customHeight="1">
      <c r="A91" s="227"/>
      <c r="B91" s="28" t="s">
        <v>139</v>
      </c>
      <c r="C91" s="29"/>
      <c r="D91" s="28" t="s">
        <v>169</v>
      </c>
      <c r="E91" s="29"/>
      <c r="F91" s="28" t="s">
        <v>141</v>
      </c>
      <c r="G91" s="29"/>
      <c r="H91" s="28" t="s">
        <v>71</v>
      </c>
      <c r="I91" s="29"/>
      <c r="J91" s="28" t="s">
        <v>170</v>
      </c>
      <c r="K91" s="29"/>
    </row>
    <row r="92" spans="1:15" s="33" customFormat="1" ht="21" customHeight="1">
      <c r="A92" s="228"/>
      <c r="B92" s="30" t="s">
        <v>171</v>
      </c>
      <c r="C92" s="31"/>
      <c r="D92" s="30" t="s">
        <v>168</v>
      </c>
      <c r="E92" s="31"/>
      <c r="F92" s="30" t="s">
        <v>172</v>
      </c>
      <c r="G92" s="31"/>
      <c r="H92" s="30" t="s">
        <v>173</v>
      </c>
      <c r="I92" s="31"/>
      <c r="J92" s="30" t="s">
        <v>174</v>
      </c>
      <c r="K92" s="32"/>
      <c r="M92" s="2"/>
      <c r="N92" s="2"/>
      <c r="O92" s="2"/>
    </row>
    <row r="93" spans="1:15" ht="15.75" customHeight="1">
      <c r="A93" s="226" t="s">
        <v>34</v>
      </c>
      <c r="B93" s="220" t="s">
        <v>175</v>
      </c>
      <c r="C93" s="217"/>
      <c r="D93" s="220" t="s">
        <v>176</v>
      </c>
      <c r="E93" s="217"/>
      <c r="F93" s="220" t="s">
        <v>177</v>
      </c>
      <c r="G93" s="217"/>
      <c r="H93" s="220" t="s">
        <v>178</v>
      </c>
      <c r="I93" s="217"/>
      <c r="J93" s="220" t="s">
        <v>179</v>
      </c>
      <c r="K93" s="223"/>
    </row>
    <row r="94" spans="1:15" ht="15.75" customHeight="1">
      <c r="A94" s="227"/>
      <c r="B94" s="221" t="s">
        <v>180</v>
      </c>
      <c r="C94" s="218"/>
      <c r="D94" s="221" t="s">
        <v>176</v>
      </c>
      <c r="E94" s="218"/>
      <c r="F94" s="221" t="s">
        <v>177</v>
      </c>
      <c r="G94" s="218"/>
      <c r="H94" s="221" t="s">
        <v>178</v>
      </c>
      <c r="I94" s="218"/>
      <c r="J94" s="221" t="s">
        <v>181</v>
      </c>
      <c r="K94" s="224"/>
    </row>
    <row r="95" spans="1:15" s="33" customFormat="1" ht="15" customHeight="1">
      <c r="A95" s="228"/>
      <c r="B95" s="222" t="s">
        <v>180</v>
      </c>
      <c r="C95" s="219"/>
      <c r="D95" s="222" t="s">
        <v>176</v>
      </c>
      <c r="E95" s="219"/>
      <c r="F95" s="222" t="s">
        <v>177</v>
      </c>
      <c r="G95" s="219"/>
      <c r="H95" s="222" t="s">
        <v>178</v>
      </c>
      <c r="I95" s="219"/>
      <c r="J95" s="222" t="s">
        <v>181</v>
      </c>
      <c r="K95" s="225"/>
      <c r="M95" s="2"/>
      <c r="N95" s="2"/>
      <c r="O95" s="2"/>
    </row>
    <row r="96" spans="1:15" ht="21.75" customHeight="1">
      <c r="A96" s="229" t="s">
        <v>40</v>
      </c>
      <c r="B96" s="34" t="s">
        <v>41</v>
      </c>
      <c r="C96" s="35"/>
      <c r="D96" s="34" t="s">
        <v>47</v>
      </c>
      <c r="E96" s="35"/>
      <c r="F96" s="34" t="s">
        <v>87</v>
      </c>
      <c r="G96" s="35"/>
      <c r="H96" s="34" t="s">
        <v>182</v>
      </c>
      <c r="I96" s="35"/>
      <c r="J96" s="34" t="s">
        <v>85</v>
      </c>
      <c r="K96" s="36"/>
    </row>
    <row r="97" spans="1:15" ht="15.75">
      <c r="A97" s="230"/>
      <c r="B97" s="28" t="s">
        <v>183</v>
      </c>
      <c r="C97" s="29"/>
      <c r="D97" s="28" t="s">
        <v>88</v>
      </c>
      <c r="E97" s="29"/>
      <c r="F97" s="28" t="s">
        <v>41</v>
      </c>
      <c r="G97" s="29"/>
      <c r="H97" s="28" t="s">
        <v>156</v>
      </c>
      <c r="I97" s="29"/>
      <c r="J97" s="28" t="s">
        <v>184</v>
      </c>
      <c r="K97" s="37"/>
    </row>
    <row r="98" spans="1:15" s="33" customFormat="1" ht="15.75">
      <c r="A98" s="230"/>
      <c r="B98" s="38" t="s">
        <v>49</v>
      </c>
      <c r="C98" s="29"/>
      <c r="D98" s="38" t="s">
        <v>49</v>
      </c>
      <c r="E98" s="29"/>
      <c r="F98" s="39" t="s">
        <v>49</v>
      </c>
      <c r="G98" s="29"/>
      <c r="H98" s="38" t="s">
        <v>49</v>
      </c>
      <c r="I98" s="29"/>
      <c r="J98" s="38" t="s">
        <v>49</v>
      </c>
      <c r="K98" s="37"/>
      <c r="O98" s="2"/>
    </row>
    <row r="99" spans="1:15" ht="15.75">
      <c r="A99" s="230"/>
      <c r="B99" s="38" t="s">
        <v>50</v>
      </c>
      <c r="C99" s="40"/>
      <c r="D99" s="38" t="s">
        <v>50</v>
      </c>
      <c r="E99" s="40"/>
      <c r="F99" s="39" t="s">
        <v>50</v>
      </c>
      <c r="G99" s="41"/>
      <c r="H99" s="38" t="s">
        <v>50</v>
      </c>
      <c r="I99" s="40"/>
      <c r="J99" s="38" t="s">
        <v>50</v>
      </c>
      <c r="K99" s="42"/>
    </row>
    <row r="100" spans="1:15" s="33" customFormat="1" ht="23.25" customHeight="1">
      <c r="A100" s="226" t="s">
        <v>51</v>
      </c>
      <c r="B100" s="43" t="s">
        <v>54</v>
      </c>
      <c r="C100" s="44"/>
      <c r="D100" s="44" t="s">
        <v>55</v>
      </c>
      <c r="E100" s="44"/>
      <c r="F100" s="44" t="s">
        <v>162</v>
      </c>
      <c r="G100" s="44"/>
      <c r="H100" s="44" t="s">
        <v>53</v>
      </c>
      <c r="I100" s="44"/>
      <c r="J100" s="43" t="s">
        <v>133</v>
      </c>
      <c r="K100" s="45"/>
    </row>
    <row r="101" spans="1:15" ht="21.75" customHeight="1">
      <c r="A101" s="227"/>
      <c r="B101" s="43" t="s">
        <v>95</v>
      </c>
      <c r="C101" s="43"/>
      <c r="D101" s="43" t="s">
        <v>58</v>
      </c>
      <c r="E101" s="43"/>
      <c r="F101" s="43" t="s">
        <v>185</v>
      </c>
      <c r="G101" s="43"/>
      <c r="H101" s="43" t="s">
        <v>186</v>
      </c>
      <c r="I101" s="43"/>
      <c r="J101" s="43" t="s">
        <v>57</v>
      </c>
      <c r="K101" s="46"/>
    </row>
    <row r="102" spans="1:15" ht="15.75">
      <c r="A102" s="228"/>
      <c r="B102" s="31" t="s">
        <v>58</v>
      </c>
      <c r="C102" s="31"/>
      <c r="D102" s="31" t="s">
        <v>52</v>
      </c>
      <c r="E102" s="31"/>
      <c r="F102" s="31" t="s">
        <v>58</v>
      </c>
      <c r="G102" s="31"/>
      <c r="H102" s="31" t="s">
        <v>100</v>
      </c>
      <c r="I102" s="31"/>
      <c r="J102" s="31" t="s">
        <v>58</v>
      </c>
      <c r="K102" s="47"/>
    </row>
    <row r="103" spans="1:15" ht="19.5" customHeight="1">
      <c r="A103" s="55"/>
      <c r="B103" s="49"/>
      <c r="C103" s="49"/>
      <c r="D103" s="49"/>
      <c r="E103" s="49"/>
      <c r="F103" s="49"/>
      <c r="G103" s="50"/>
      <c r="H103" s="50"/>
      <c r="I103" s="19"/>
      <c r="J103" s="51"/>
      <c r="K103" s="52"/>
    </row>
    <row r="104" spans="1:15" ht="19.5" customHeight="1">
      <c r="A104" s="234" t="str">
        <f>+CONCATENATE("Semaine ",$N$3+5)</f>
        <v>Semaine 14</v>
      </c>
      <c r="B104" s="21" t="s">
        <v>12</v>
      </c>
      <c r="C104" s="203" t="s">
        <v>13</v>
      </c>
      <c r="D104" s="21" t="s">
        <v>14</v>
      </c>
      <c r="E104" s="203" t="s">
        <v>13</v>
      </c>
      <c r="F104" s="21" t="s">
        <v>15</v>
      </c>
      <c r="G104" s="203" t="s">
        <v>13</v>
      </c>
      <c r="H104" s="21" t="s">
        <v>16</v>
      </c>
      <c r="I104" s="203" t="s">
        <v>13</v>
      </c>
      <c r="J104" s="21" t="s">
        <v>17</v>
      </c>
      <c r="K104" s="232" t="s">
        <v>13</v>
      </c>
    </row>
    <row r="105" spans="1:15" s="33" customFormat="1" ht="19.5" customHeight="1">
      <c r="A105" s="202"/>
      <c r="B105" s="22">
        <f>+J89+3</f>
        <v>45019</v>
      </c>
      <c r="C105" s="203"/>
      <c r="D105" s="22">
        <f>+B105+1</f>
        <v>45020</v>
      </c>
      <c r="E105" s="203"/>
      <c r="F105" s="22">
        <f>+D105+1</f>
        <v>45021</v>
      </c>
      <c r="G105" s="203"/>
      <c r="H105" s="22">
        <f>+F105+1</f>
        <v>45022</v>
      </c>
      <c r="I105" s="203"/>
      <c r="J105" s="22">
        <f>+H105+1</f>
        <v>45023</v>
      </c>
      <c r="K105" s="233"/>
    </row>
    <row r="106" spans="1:15" ht="31.5" customHeight="1">
      <c r="A106" s="226" t="s">
        <v>18</v>
      </c>
      <c r="B106" s="23" t="s">
        <v>26</v>
      </c>
      <c r="C106" s="24"/>
      <c r="D106" s="23" t="s">
        <v>347</v>
      </c>
      <c r="E106" s="24"/>
      <c r="F106" s="23" t="s">
        <v>187</v>
      </c>
      <c r="G106" s="25"/>
      <c r="H106" s="26" t="s">
        <v>188</v>
      </c>
      <c r="I106" s="24"/>
      <c r="J106" s="23" t="s">
        <v>189</v>
      </c>
      <c r="K106" s="27"/>
    </row>
    <row r="107" spans="1:15" ht="19.5" customHeight="1">
      <c r="A107" s="227"/>
      <c r="B107" s="28" t="s">
        <v>190</v>
      </c>
      <c r="C107" s="29"/>
      <c r="D107" s="28" t="s">
        <v>191</v>
      </c>
      <c r="E107" s="29"/>
      <c r="F107" s="28" t="s">
        <v>139</v>
      </c>
      <c r="G107" s="29"/>
      <c r="H107" s="28" t="s">
        <v>192</v>
      </c>
      <c r="I107" s="29"/>
      <c r="J107" s="28" t="s">
        <v>193</v>
      </c>
      <c r="K107" s="29"/>
    </row>
    <row r="108" spans="1:15" s="33" customFormat="1" ht="21" customHeight="1">
      <c r="A108" s="228"/>
      <c r="B108" s="30" t="s">
        <v>138</v>
      </c>
      <c r="C108" s="31"/>
      <c r="D108" s="30" t="s">
        <v>194</v>
      </c>
      <c r="E108" s="31"/>
      <c r="F108" s="30" t="s">
        <v>195</v>
      </c>
      <c r="G108" s="31"/>
      <c r="H108" s="30" t="s">
        <v>73</v>
      </c>
      <c r="I108" s="31"/>
      <c r="J108" s="30" t="s">
        <v>196</v>
      </c>
      <c r="K108" s="32"/>
      <c r="M108" s="2"/>
      <c r="N108" s="2"/>
      <c r="O108" s="2"/>
    </row>
    <row r="109" spans="1:15" ht="15.75" customHeight="1">
      <c r="A109" s="226" t="s">
        <v>34</v>
      </c>
      <c r="B109" s="220" t="s">
        <v>197</v>
      </c>
      <c r="C109" s="217"/>
      <c r="D109" s="220" t="s">
        <v>83</v>
      </c>
      <c r="E109" s="217"/>
      <c r="F109" s="220" t="s">
        <v>198</v>
      </c>
      <c r="G109" s="217"/>
      <c r="H109" s="220" t="s">
        <v>199</v>
      </c>
      <c r="I109" s="217"/>
      <c r="J109" s="220" t="s">
        <v>200</v>
      </c>
      <c r="K109" s="223"/>
    </row>
    <row r="110" spans="1:15" ht="15" customHeight="1">
      <c r="A110" s="227"/>
      <c r="B110" s="221" t="s">
        <v>197</v>
      </c>
      <c r="C110" s="218"/>
      <c r="D110" s="221" t="s">
        <v>83</v>
      </c>
      <c r="E110" s="218"/>
      <c r="F110" s="221" t="s">
        <v>198</v>
      </c>
      <c r="G110" s="218"/>
      <c r="H110" s="221" t="s">
        <v>199</v>
      </c>
      <c r="I110" s="218"/>
      <c r="J110" s="221" t="s">
        <v>200</v>
      </c>
      <c r="K110" s="224"/>
    </row>
    <row r="111" spans="1:15" s="33" customFormat="1" ht="15" customHeight="1">
      <c r="A111" s="228"/>
      <c r="B111" s="222" t="s">
        <v>197</v>
      </c>
      <c r="C111" s="219"/>
      <c r="D111" s="222" t="s">
        <v>83</v>
      </c>
      <c r="E111" s="219"/>
      <c r="F111" s="222" t="s">
        <v>198</v>
      </c>
      <c r="G111" s="219"/>
      <c r="H111" s="222" t="s">
        <v>199</v>
      </c>
      <c r="I111" s="219"/>
      <c r="J111" s="222" t="s">
        <v>200</v>
      </c>
      <c r="K111" s="225"/>
    </row>
    <row r="112" spans="1:15" ht="31.5" customHeight="1">
      <c r="A112" s="229" t="s">
        <v>40</v>
      </c>
      <c r="B112" s="34" t="s">
        <v>201</v>
      </c>
      <c r="C112" s="35"/>
      <c r="D112" s="34" t="s">
        <v>202</v>
      </c>
      <c r="E112" s="35"/>
      <c r="F112" s="34" t="s">
        <v>203</v>
      </c>
      <c r="G112" s="35"/>
      <c r="H112" s="34" t="s">
        <v>41</v>
      </c>
      <c r="I112" s="35"/>
      <c r="J112" s="34" t="s">
        <v>204</v>
      </c>
      <c r="K112" s="36"/>
    </row>
    <row r="113" spans="1:11" ht="15.75">
      <c r="A113" s="230"/>
      <c r="B113" s="28" t="s">
        <v>205</v>
      </c>
      <c r="C113" s="29"/>
      <c r="D113" s="28" t="s">
        <v>85</v>
      </c>
      <c r="E113" s="29"/>
      <c r="F113" s="28" t="s">
        <v>206</v>
      </c>
      <c r="G113" s="29"/>
      <c r="H113" s="28" t="s">
        <v>41</v>
      </c>
      <c r="I113" s="29"/>
      <c r="J113" s="28" t="s">
        <v>207</v>
      </c>
      <c r="K113" s="37"/>
    </row>
    <row r="114" spans="1:11" s="33" customFormat="1" ht="15.75">
      <c r="A114" s="230"/>
      <c r="B114" s="38" t="s">
        <v>49</v>
      </c>
      <c r="C114" s="29"/>
      <c r="D114" s="38" t="s">
        <v>49</v>
      </c>
      <c r="E114" s="29"/>
      <c r="F114" s="39" t="s">
        <v>49</v>
      </c>
      <c r="G114" s="29"/>
      <c r="H114" s="38" t="s">
        <v>49</v>
      </c>
      <c r="I114" s="29"/>
      <c r="J114" s="38" t="s">
        <v>49</v>
      </c>
      <c r="K114" s="37"/>
    </row>
    <row r="115" spans="1:11" ht="15.75">
      <c r="A115" s="230"/>
      <c r="B115" s="38" t="s">
        <v>50</v>
      </c>
      <c r="C115" s="40"/>
      <c r="D115" s="38" t="s">
        <v>50</v>
      </c>
      <c r="E115" s="40"/>
      <c r="F115" s="39" t="s">
        <v>50</v>
      </c>
      <c r="G115" s="41"/>
      <c r="H115" s="38" t="s">
        <v>50</v>
      </c>
      <c r="I115" s="40"/>
      <c r="J115" s="38" t="s">
        <v>50</v>
      </c>
      <c r="K115" s="42"/>
    </row>
    <row r="116" spans="1:11" s="33" customFormat="1" ht="15.75">
      <c r="A116" s="237" t="s">
        <v>51</v>
      </c>
      <c r="B116" s="43" t="s">
        <v>93</v>
      </c>
      <c r="C116" s="44"/>
      <c r="D116" s="44" t="s">
        <v>92</v>
      </c>
      <c r="E116" s="44"/>
      <c r="F116" s="44" t="s">
        <v>208</v>
      </c>
      <c r="G116" s="44"/>
      <c r="H116" s="44" t="s">
        <v>53</v>
      </c>
      <c r="I116" s="44"/>
      <c r="J116" s="43" t="s">
        <v>209</v>
      </c>
      <c r="K116" s="45"/>
    </row>
    <row r="117" spans="1:11" ht="15.75">
      <c r="A117" s="238"/>
      <c r="B117" s="43" t="s">
        <v>210</v>
      </c>
      <c r="C117" s="43"/>
      <c r="D117" s="43" t="s">
        <v>57</v>
      </c>
      <c r="E117" s="43"/>
      <c r="F117" s="43" t="s">
        <v>58</v>
      </c>
      <c r="G117" s="43"/>
      <c r="H117" s="43" t="s">
        <v>58</v>
      </c>
      <c r="I117" s="43"/>
      <c r="J117" s="43" t="s">
        <v>57</v>
      </c>
      <c r="K117" s="46"/>
    </row>
    <row r="118" spans="1:11" ht="15.75">
      <c r="A118" s="239"/>
      <c r="B118" s="31" t="s">
        <v>211</v>
      </c>
      <c r="C118" s="31"/>
      <c r="D118" s="31" t="s">
        <v>162</v>
      </c>
      <c r="E118" s="31"/>
      <c r="F118" s="31" t="s">
        <v>99</v>
      </c>
      <c r="G118" s="31"/>
      <c r="H118" s="31" t="s">
        <v>54</v>
      </c>
      <c r="I118" s="31"/>
      <c r="J118" s="31" t="s">
        <v>212</v>
      </c>
      <c r="K118" s="47"/>
    </row>
    <row r="119" spans="1:11" ht="24.75" customHeight="1">
      <c r="A119" s="235" t="s">
        <v>213</v>
      </c>
      <c r="B119" s="235"/>
      <c r="C119" s="235"/>
      <c r="D119" s="235"/>
      <c r="E119" s="235"/>
      <c r="F119" s="235"/>
      <c r="G119" s="235"/>
      <c r="H119" s="235"/>
      <c r="I119" s="235"/>
      <c r="J119" s="235"/>
      <c r="K119" s="235"/>
    </row>
    <row r="120" spans="1:11" ht="32.25" customHeight="1">
      <c r="A120" s="236" t="s">
        <v>102</v>
      </c>
      <c r="B120" s="236"/>
      <c r="C120" s="236"/>
      <c r="D120" s="236"/>
      <c r="E120" s="236"/>
      <c r="F120" s="236"/>
      <c r="G120" s="236"/>
      <c r="H120" s="236"/>
      <c r="I120" s="236"/>
      <c r="J120" s="236"/>
      <c r="K120" s="236"/>
    </row>
    <row r="121" spans="1:11" ht="28.5" customHeight="1">
      <c r="A121" s="204"/>
      <c r="B121" s="204"/>
      <c r="C121" s="204"/>
      <c r="D121" s="1"/>
      <c r="E121" s="1"/>
      <c r="F121" s="1"/>
      <c r="G121" s="1"/>
      <c r="H121" s="1"/>
      <c r="I121" s="205" t="s">
        <v>0</v>
      </c>
      <c r="J121" s="205"/>
      <c r="K121" s="206"/>
    </row>
    <row r="122" spans="1:11" ht="8.25" customHeight="1">
      <c r="A122" s="3"/>
      <c r="B122" s="3"/>
      <c r="C122" s="3"/>
      <c r="D122" s="1"/>
      <c r="E122" s="1"/>
      <c r="F122" s="1"/>
      <c r="G122" s="1"/>
      <c r="H122" s="1"/>
      <c r="I122" s="4"/>
      <c r="J122" s="4"/>
      <c r="K122" s="5"/>
    </row>
    <row r="123" spans="1:11" ht="23.25">
      <c r="A123" s="207" t="str">
        <f>+CONCATENATE("MENU CHOIX - PÉRIODE ",M3," - ",M5," - 4/",M7)</f>
        <v>MENU CHOIX - PÉRIODE 4 - MARS/AVRIL - 4/4</v>
      </c>
      <c r="B123" s="208"/>
      <c r="C123" s="208"/>
      <c r="D123" s="208"/>
      <c r="E123" s="208"/>
      <c r="F123" s="208"/>
      <c r="G123" s="208"/>
      <c r="H123" s="208"/>
      <c r="I123" s="208"/>
      <c r="J123" s="208"/>
      <c r="K123" s="209"/>
    </row>
    <row r="124" spans="1:11" ht="23.25">
      <c r="A124" s="9"/>
      <c r="B124" s="9"/>
      <c r="C124" s="9"/>
      <c r="D124" s="9"/>
      <c r="E124" s="9"/>
      <c r="F124" s="9"/>
      <c r="G124" s="9"/>
      <c r="H124" s="9"/>
      <c r="I124" s="9"/>
      <c r="J124" s="9"/>
      <c r="K124" s="9"/>
    </row>
    <row r="125" spans="1:11" ht="15.75">
      <c r="A125" s="210" t="s">
        <v>6</v>
      </c>
      <c r="B125" s="210"/>
      <c r="C125" s="210"/>
      <c r="D125" s="210"/>
      <c r="E125" s="11"/>
      <c r="F125" s="11" t="s">
        <v>7</v>
      </c>
      <c r="G125" s="12"/>
      <c r="H125" s="210" t="s">
        <v>8</v>
      </c>
      <c r="I125" s="210"/>
      <c r="J125" s="210"/>
      <c r="K125" s="210"/>
    </row>
    <row r="126" spans="1:11" ht="23.25">
      <c r="A126" s="211"/>
      <c r="B126" s="212"/>
      <c r="C126" s="212"/>
      <c r="D126" s="213"/>
      <c r="E126" s="54"/>
      <c r="F126" s="16"/>
      <c r="G126" s="17"/>
      <c r="H126" s="214" t="s">
        <v>10</v>
      </c>
      <c r="I126" s="215"/>
      <c r="J126" s="215"/>
      <c r="K126" s="216"/>
    </row>
    <row r="127" spans="1:11" ht="19.5">
      <c r="C127" s="10"/>
      <c r="D127" s="20"/>
      <c r="E127" s="20"/>
      <c r="F127" s="20"/>
      <c r="G127" s="20"/>
      <c r="H127" s="20"/>
      <c r="K127" s="20"/>
    </row>
    <row r="128" spans="1:11" ht="15.75">
      <c r="A128" s="234" t="str">
        <f>+CONCATENATE("Semaine ",$N$3+6)</f>
        <v>Semaine 15</v>
      </c>
      <c r="B128" s="21" t="s">
        <v>12</v>
      </c>
      <c r="C128" s="203" t="s">
        <v>13</v>
      </c>
      <c r="D128" s="21" t="s">
        <v>14</v>
      </c>
      <c r="E128" s="203" t="s">
        <v>13</v>
      </c>
      <c r="F128" s="21" t="s">
        <v>15</v>
      </c>
      <c r="G128" s="203" t="s">
        <v>13</v>
      </c>
      <c r="H128" s="21" t="s">
        <v>16</v>
      </c>
      <c r="I128" s="203" t="s">
        <v>13</v>
      </c>
      <c r="J128" s="21" t="s">
        <v>17</v>
      </c>
      <c r="K128" s="232" t="s">
        <v>13</v>
      </c>
    </row>
    <row r="129" spans="1:15" ht="15.75">
      <c r="A129" s="202"/>
      <c r="B129" s="22">
        <f>+J105+3</f>
        <v>45026</v>
      </c>
      <c r="C129" s="203"/>
      <c r="D129" s="22">
        <f>+B129+1</f>
        <v>45027</v>
      </c>
      <c r="E129" s="203"/>
      <c r="F129" s="22">
        <f>+D129+1</f>
        <v>45028</v>
      </c>
      <c r="G129" s="203"/>
      <c r="H129" s="22">
        <f>+F129+1</f>
        <v>45029</v>
      </c>
      <c r="I129" s="203"/>
      <c r="J129" s="22">
        <f>+H129+1</f>
        <v>45030</v>
      </c>
      <c r="K129" s="233"/>
    </row>
    <row r="130" spans="1:15" ht="16.5" customHeight="1">
      <c r="A130" s="226" t="s">
        <v>18</v>
      </c>
      <c r="B130" s="23"/>
      <c r="C130" s="24"/>
      <c r="D130" s="23" t="s">
        <v>103</v>
      </c>
      <c r="E130" s="24"/>
      <c r="F130" s="23" t="s">
        <v>214</v>
      </c>
      <c r="G130" s="25"/>
      <c r="H130" s="26" t="s">
        <v>73</v>
      </c>
      <c r="I130" s="24"/>
      <c r="J130" s="23" t="s">
        <v>215</v>
      </c>
      <c r="K130" s="27"/>
    </row>
    <row r="131" spans="1:15" ht="19.5" customHeight="1">
      <c r="A131" s="227"/>
      <c r="B131" s="28"/>
      <c r="C131" s="29"/>
      <c r="D131" s="28" t="s">
        <v>19</v>
      </c>
      <c r="E131" s="29"/>
      <c r="F131" s="28" t="s">
        <v>136</v>
      </c>
      <c r="G131" s="29"/>
      <c r="H131" s="28" t="s">
        <v>216</v>
      </c>
      <c r="I131" s="29"/>
      <c r="J131" s="28" t="s">
        <v>168</v>
      </c>
      <c r="K131" s="29"/>
    </row>
    <row r="132" spans="1:15" s="33" customFormat="1" ht="21" customHeight="1">
      <c r="A132" s="228"/>
      <c r="B132" s="30"/>
      <c r="C132" s="31"/>
      <c r="D132" s="30" t="s">
        <v>217</v>
      </c>
      <c r="E132" s="31"/>
      <c r="F132" s="30" t="s">
        <v>64</v>
      </c>
      <c r="G132" s="31"/>
      <c r="H132" s="30" t="s">
        <v>218</v>
      </c>
      <c r="I132" s="31"/>
      <c r="J132" s="30" t="s">
        <v>219</v>
      </c>
      <c r="K132" s="32"/>
      <c r="M132" s="2"/>
      <c r="N132" s="2"/>
      <c r="O132" s="2"/>
    </row>
    <row r="133" spans="1:15" ht="15.75" customHeight="1">
      <c r="A133" s="226" t="s">
        <v>34</v>
      </c>
      <c r="B133" s="220"/>
      <c r="C133" s="217"/>
      <c r="D133" s="220" t="s">
        <v>351</v>
      </c>
      <c r="E133" s="217"/>
      <c r="F133" s="220" t="s">
        <v>221</v>
      </c>
      <c r="G133" s="217"/>
      <c r="H133" s="220" t="s">
        <v>222</v>
      </c>
      <c r="I133" s="217"/>
      <c r="J133" s="220" t="s">
        <v>223</v>
      </c>
      <c r="K133" s="56"/>
    </row>
    <row r="134" spans="1:15" ht="15.75" customHeight="1">
      <c r="A134" s="227"/>
      <c r="B134" s="221"/>
      <c r="C134" s="218"/>
      <c r="D134" s="221" t="s">
        <v>220</v>
      </c>
      <c r="E134" s="218"/>
      <c r="F134" s="221" t="s">
        <v>221</v>
      </c>
      <c r="G134" s="218"/>
      <c r="H134" s="221" t="s">
        <v>222</v>
      </c>
      <c r="I134" s="218"/>
      <c r="J134" s="221" t="s">
        <v>223</v>
      </c>
      <c r="K134" s="57"/>
    </row>
    <row r="135" spans="1:15" s="33" customFormat="1" ht="15" customHeight="1">
      <c r="A135" s="228"/>
      <c r="B135" s="222"/>
      <c r="C135" s="219"/>
      <c r="D135" s="222" t="s">
        <v>220</v>
      </c>
      <c r="E135" s="219"/>
      <c r="F135" s="222" t="s">
        <v>221</v>
      </c>
      <c r="G135" s="219"/>
      <c r="H135" s="222" t="s">
        <v>222</v>
      </c>
      <c r="I135" s="219"/>
      <c r="J135" s="222" t="s">
        <v>223</v>
      </c>
      <c r="K135" s="32"/>
      <c r="M135" s="2"/>
      <c r="N135" s="2"/>
      <c r="O135" s="2"/>
    </row>
    <row r="136" spans="1:15" ht="21.75" customHeight="1">
      <c r="A136" s="229" t="s">
        <v>40</v>
      </c>
      <c r="B136" s="34"/>
      <c r="C136" s="35"/>
      <c r="D136" s="34" t="s">
        <v>352</v>
      </c>
      <c r="E136" s="35"/>
      <c r="F136" s="34" t="s">
        <v>224</v>
      </c>
      <c r="G136" s="35"/>
      <c r="H136" s="23" t="s">
        <v>48</v>
      </c>
      <c r="I136" s="35"/>
      <c r="J136" s="34" t="s">
        <v>225</v>
      </c>
      <c r="K136" s="58"/>
    </row>
    <row r="137" spans="1:15" ht="15.75">
      <c r="A137" s="230"/>
      <c r="B137" s="28"/>
      <c r="C137" s="29"/>
      <c r="D137" s="28" t="s">
        <v>226</v>
      </c>
      <c r="E137" s="29"/>
      <c r="F137" s="28" t="s">
        <v>227</v>
      </c>
      <c r="G137" s="29"/>
      <c r="H137" s="28" t="s">
        <v>228</v>
      </c>
      <c r="I137" s="29"/>
      <c r="J137" s="28" t="s">
        <v>229</v>
      </c>
      <c r="K137" s="57"/>
    </row>
    <row r="138" spans="1:15" s="33" customFormat="1" ht="15.75">
      <c r="A138" s="230"/>
      <c r="B138" s="38"/>
      <c r="C138" s="29"/>
      <c r="D138" s="38" t="s">
        <v>49</v>
      </c>
      <c r="E138" s="29"/>
      <c r="F138" s="39" t="s">
        <v>49</v>
      </c>
      <c r="G138" s="29"/>
      <c r="H138" s="38" t="s">
        <v>49</v>
      </c>
      <c r="I138" s="29"/>
      <c r="J138" s="38" t="s">
        <v>49</v>
      </c>
      <c r="K138" s="57"/>
      <c r="O138" s="2"/>
    </row>
    <row r="139" spans="1:15" ht="15.75">
      <c r="A139" s="230"/>
      <c r="B139" s="38"/>
      <c r="C139" s="40"/>
      <c r="D139" s="38" t="s">
        <v>50</v>
      </c>
      <c r="E139" s="40"/>
      <c r="F139" s="39" t="s">
        <v>50</v>
      </c>
      <c r="G139" s="41"/>
      <c r="H139" s="38" t="s">
        <v>50</v>
      </c>
      <c r="I139" s="40"/>
      <c r="J139" s="38" t="s">
        <v>50</v>
      </c>
      <c r="K139" s="59"/>
    </row>
    <row r="140" spans="1:15" s="33" customFormat="1" ht="23.25" customHeight="1">
      <c r="A140" s="226" t="s">
        <v>51</v>
      </c>
      <c r="B140" s="43"/>
      <c r="C140" s="44"/>
      <c r="D140" s="44" t="s">
        <v>92</v>
      </c>
      <c r="E140" s="44"/>
      <c r="F140" s="44" t="s">
        <v>61</v>
      </c>
      <c r="G140" s="44"/>
      <c r="H140" s="44" t="s">
        <v>162</v>
      </c>
      <c r="I140" s="44"/>
      <c r="J140" s="43" t="s">
        <v>56</v>
      </c>
      <c r="K140" s="44"/>
    </row>
    <row r="141" spans="1:15" ht="21.75" customHeight="1">
      <c r="A141" s="227"/>
      <c r="B141" s="43"/>
      <c r="C141" s="43"/>
      <c r="D141" s="43" t="s">
        <v>350</v>
      </c>
      <c r="E141" s="43"/>
      <c r="F141" s="43" t="s">
        <v>230</v>
      </c>
      <c r="G141" s="43"/>
      <c r="H141" s="43" t="s">
        <v>58</v>
      </c>
      <c r="I141" s="43"/>
      <c r="J141" s="43" t="s">
        <v>231</v>
      </c>
      <c r="K141" s="43"/>
    </row>
    <row r="142" spans="1:15" ht="15.75">
      <c r="A142" s="228"/>
      <c r="B142" s="31"/>
      <c r="C142" s="31"/>
      <c r="D142" s="31" t="s">
        <v>57</v>
      </c>
      <c r="E142" s="31"/>
      <c r="F142" s="31" t="s">
        <v>58</v>
      </c>
      <c r="G142" s="31"/>
      <c r="H142" s="31" t="s">
        <v>232</v>
      </c>
      <c r="I142" s="31"/>
      <c r="J142" s="31" t="s">
        <v>58</v>
      </c>
      <c r="K142" s="31"/>
    </row>
    <row r="143" spans="1:15" ht="19.5">
      <c r="A143" s="55"/>
      <c r="B143" s="49"/>
      <c r="C143" s="49"/>
      <c r="D143" s="49"/>
      <c r="E143" s="49"/>
      <c r="F143" s="49"/>
      <c r="G143" s="50"/>
      <c r="H143" s="50"/>
      <c r="I143" s="19"/>
      <c r="J143" s="51"/>
      <c r="K143" s="52"/>
    </row>
    <row r="144" spans="1:15" ht="15.75">
      <c r="A144" s="234" t="str">
        <f>+CONCATENATE("Semaine ",$N$3+7)</f>
        <v>Semaine 16</v>
      </c>
      <c r="B144" s="21" t="s">
        <v>12</v>
      </c>
      <c r="C144" s="203" t="s">
        <v>13</v>
      </c>
      <c r="D144" s="21" t="s">
        <v>14</v>
      </c>
      <c r="E144" s="203" t="s">
        <v>13</v>
      </c>
      <c r="F144" s="21" t="s">
        <v>15</v>
      </c>
      <c r="G144" s="203" t="s">
        <v>13</v>
      </c>
      <c r="H144" s="21" t="s">
        <v>16</v>
      </c>
      <c r="I144" s="203" t="s">
        <v>13</v>
      </c>
      <c r="J144" s="21" t="s">
        <v>17</v>
      </c>
      <c r="K144" s="232" t="s">
        <v>13</v>
      </c>
    </row>
    <row r="145" spans="1:11" ht="15.75">
      <c r="A145" s="202"/>
      <c r="B145" s="22">
        <f>+J129+3</f>
        <v>45033</v>
      </c>
      <c r="C145" s="203"/>
      <c r="D145" s="22">
        <f>+B145+1</f>
        <v>45034</v>
      </c>
      <c r="E145" s="203"/>
      <c r="F145" s="22">
        <f>+D145+1</f>
        <v>45035</v>
      </c>
      <c r="G145" s="203"/>
      <c r="H145" s="22">
        <f>+F145+1</f>
        <v>45036</v>
      </c>
      <c r="I145" s="203"/>
      <c r="J145" s="22">
        <f>+H145+1</f>
        <v>45037</v>
      </c>
      <c r="K145" s="233"/>
    </row>
    <row r="146" spans="1:11" ht="15.75">
      <c r="A146" s="226" t="s">
        <v>18</v>
      </c>
      <c r="B146" s="23"/>
      <c r="C146" s="24"/>
      <c r="D146" s="23"/>
      <c r="E146" s="24"/>
      <c r="F146" s="23"/>
      <c r="G146" s="25"/>
      <c r="H146" s="26"/>
      <c r="I146" s="24"/>
      <c r="J146" s="23"/>
      <c r="K146" s="60"/>
    </row>
    <row r="147" spans="1:11" ht="15.75">
      <c r="A147" s="227"/>
      <c r="B147" s="28"/>
      <c r="C147" s="29"/>
      <c r="D147" s="28"/>
      <c r="E147" s="29"/>
      <c r="F147" s="28"/>
      <c r="G147" s="29"/>
      <c r="H147" s="28"/>
      <c r="I147" s="29"/>
      <c r="J147" s="28"/>
      <c r="K147" s="61"/>
    </row>
    <row r="148" spans="1:11" ht="15.75">
      <c r="A148" s="228"/>
      <c r="B148" s="30"/>
      <c r="C148" s="31"/>
      <c r="D148" s="30"/>
      <c r="E148" s="31"/>
      <c r="F148" s="30"/>
      <c r="G148" s="31"/>
      <c r="H148" s="30"/>
      <c r="I148" s="31"/>
      <c r="J148" s="30"/>
      <c r="K148" s="62"/>
    </row>
    <row r="149" spans="1:11" ht="15" customHeight="1">
      <c r="A149" s="226" t="s">
        <v>34</v>
      </c>
      <c r="B149" s="220"/>
      <c r="C149" s="217"/>
      <c r="D149" s="220"/>
      <c r="E149" s="217"/>
      <c r="F149" s="220"/>
      <c r="G149" s="217"/>
      <c r="H149" s="220"/>
      <c r="I149" s="217"/>
      <c r="J149" s="220"/>
      <c r="K149" s="240"/>
    </row>
    <row r="150" spans="1:11" ht="15" customHeight="1">
      <c r="A150" s="227"/>
      <c r="B150" s="221"/>
      <c r="C150" s="218"/>
      <c r="D150" s="221"/>
      <c r="E150" s="218"/>
      <c r="F150" s="221"/>
      <c r="G150" s="218"/>
      <c r="H150" s="221"/>
      <c r="I150" s="218"/>
      <c r="J150" s="221"/>
      <c r="K150" s="241"/>
    </row>
    <row r="151" spans="1:11" ht="15" customHeight="1">
      <c r="A151" s="228"/>
      <c r="B151" s="222"/>
      <c r="C151" s="219"/>
      <c r="D151" s="222"/>
      <c r="E151" s="219"/>
      <c r="F151" s="222"/>
      <c r="G151" s="219"/>
      <c r="H151" s="222"/>
      <c r="I151" s="219"/>
      <c r="J151" s="222"/>
      <c r="K151" s="242"/>
    </row>
    <row r="152" spans="1:11" ht="33" customHeight="1">
      <c r="A152" s="229" t="s">
        <v>40</v>
      </c>
      <c r="B152" s="34"/>
      <c r="C152" s="35"/>
      <c r="D152" s="34"/>
      <c r="E152" s="35"/>
      <c r="F152" s="34"/>
      <c r="G152" s="35"/>
      <c r="H152" s="34"/>
      <c r="I152" s="35"/>
      <c r="J152" s="34"/>
      <c r="K152" s="63"/>
    </row>
    <row r="153" spans="1:11" ht="15.75">
      <c r="A153" s="230"/>
      <c r="B153" s="28"/>
      <c r="C153" s="29"/>
      <c r="D153" s="28"/>
      <c r="E153" s="29"/>
      <c r="F153" s="28"/>
      <c r="G153" s="29"/>
      <c r="H153" s="28"/>
      <c r="I153" s="29"/>
      <c r="J153" s="28"/>
      <c r="K153" s="37"/>
    </row>
    <row r="154" spans="1:11" ht="15.75">
      <c r="A154" s="230"/>
      <c r="B154" s="38" t="s">
        <v>49</v>
      </c>
      <c r="C154" s="29"/>
      <c r="D154" s="38" t="s">
        <v>49</v>
      </c>
      <c r="E154" s="29"/>
      <c r="F154" s="39" t="s">
        <v>49</v>
      </c>
      <c r="G154" s="29"/>
      <c r="H154" s="38" t="s">
        <v>49</v>
      </c>
      <c r="I154" s="29"/>
      <c r="J154" s="38" t="s">
        <v>49</v>
      </c>
      <c r="K154" s="37"/>
    </row>
    <row r="155" spans="1:11" ht="15.75">
      <c r="A155" s="230"/>
      <c r="B155" s="38" t="s">
        <v>50</v>
      </c>
      <c r="C155" s="40"/>
      <c r="D155" s="38" t="s">
        <v>50</v>
      </c>
      <c r="E155" s="40"/>
      <c r="F155" s="39" t="s">
        <v>50</v>
      </c>
      <c r="G155" s="41"/>
      <c r="H155" s="38" t="s">
        <v>50</v>
      </c>
      <c r="I155" s="40"/>
      <c r="J155" s="38" t="s">
        <v>50</v>
      </c>
      <c r="K155" s="42"/>
    </row>
    <row r="156" spans="1:11" ht="15.75">
      <c r="A156" s="237" t="s">
        <v>51</v>
      </c>
      <c r="B156" s="43"/>
      <c r="C156" s="44"/>
      <c r="D156" s="44"/>
      <c r="E156" s="44"/>
      <c r="F156" s="44"/>
      <c r="G156" s="44"/>
      <c r="H156" s="44"/>
      <c r="I156" s="44"/>
      <c r="J156" s="43"/>
      <c r="K156" s="45"/>
    </row>
    <row r="157" spans="1:11" ht="15.75">
      <c r="A157" s="238"/>
      <c r="B157" s="43"/>
      <c r="C157" s="43"/>
      <c r="D157" s="43"/>
      <c r="E157" s="43"/>
      <c r="F157" s="43"/>
      <c r="G157" s="43"/>
      <c r="H157" s="43"/>
      <c r="I157" s="43"/>
      <c r="J157" s="43"/>
      <c r="K157" s="46"/>
    </row>
    <row r="158" spans="1:11" ht="15.75">
      <c r="A158" s="239"/>
      <c r="B158" s="31"/>
      <c r="C158" s="31"/>
      <c r="D158" s="31"/>
      <c r="E158" s="31"/>
      <c r="F158" s="31"/>
      <c r="G158" s="31"/>
      <c r="H158" s="31"/>
      <c r="I158" s="31"/>
      <c r="J158" s="31"/>
      <c r="K158" s="47"/>
    </row>
    <row r="159" spans="1:11" ht="22.5" customHeight="1">
      <c r="A159" s="235" t="s">
        <v>165</v>
      </c>
      <c r="B159" s="235"/>
      <c r="C159" s="235"/>
      <c r="D159" s="235"/>
      <c r="E159" s="235"/>
      <c r="F159" s="235"/>
      <c r="G159" s="235"/>
      <c r="H159" s="235"/>
      <c r="I159" s="235"/>
      <c r="J159" s="235"/>
      <c r="K159" s="235"/>
    </row>
    <row r="160" spans="1:11" ht="30.75" customHeight="1">
      <c r="A160" s="236" t="s">
        <v>102</v>
      </c>
      <c r="B160" s="236"/>
      <c r="C160" s="236"/>
      <c r="D160" s="236"/>
      <c r="E160" s="236"/>
      <c r="F160" s="236"/>
      <c r="G160" s="236"/>
      <c r="H160" s="236"/>
      <c r="I160" s="236"/>
      <c r="J160" s="236"/>
      <c r="K160" s="236"/>
    </row>
  </sheetData>
  <mergeCells count="195">
    <mergeCell ref="A160:K160"/>
    <mergeCell ref="I149:I151"/>
    <mergeCell ref="J149:J151"/>
    <mergeCell ref="K149:K151"/>
    <mergeCell ref="A152:A155"/>
    <mergeCell ref="A156:A158"/>
    <mergeCell ref="A159:K159"/>
    <mergeCell ref="K144:K145"/>
    <mergeCell ref="A146:A148"/>
    <mergeCell ref="A149:A151"/>
    <mergeCell ref="B149:B151"/>
    <mergeCell ref="C149:C151"/>
    <mergeCell ref="D149:D151"/>
    <mergeCell ref="E149:E151"/>
    <mergeCell ref="F149:F151"/>
    <mergeCell ref="G149:G151"/>
    <mergeCell ref="H149:H151"/>
    <mergeCell ref="A140:A142"/>
    <mergeCell ref="A144:A145"/>
    <mergeCell ref="C144:C145"/>
    <mergeCell ref="E144:E145"/>
    <mergeCell ref="G144:G145"/>
    <mergeCell ref="I144:I145"/>
    <mergeCell ref="F133:F135"/>
    <mergeCell ref="G133:G135"/>
    <mergeCell ref="H133:H135"/>
    <mergeCell ref="I133:I135"/>
    <mergeCell ref="J133:J135"/>
    <mergeCell ref="A136:A139"/>
    <mergeCell ref="A130:A132"/>
    <mergeCell ref="A133:A135"/>
    <mergeCell ref="B133:B135"/>
    <mergeCell ref="C133:C135"/>
    <mergeCell ref="D133:D135"/>
    <mergeCell ref="E133:E135"/>
    <mergeCell ref="A126:D126"/>
    <mergeCell ref="H126:K126"/>
    <mergeCell ref="A128:A129"/>
    <mergeCell ref="C128:C129"/>
    <mergeCell ref="E128:E129"/>
    <mergeCell ref="G128:G129"/>
    <mergeCell ref="I128:I129"/>
    <mergeCell ref="K128:K129"/>
    <mergeCell ref="A119:K119"/>
    <mergeCell ref="A120:K120"/>
    <mergeCell ref="A121:C121"/>
    <mergeCell ref="I121:K121"/>
    <mergeCell ref="A123:K123"/>
    <mergeCell ref="A125:D125"/>
    <mergeCell ref="H125:K125"/>
    <mergeCell ref="H109:H111"/>
    <mergeCell ref="I109:I111"/>
    <mergeCell ref="J109:J111"/>
    <mergeCell ref="K109:K111"/>
    <mergeCell ref="A112:A115"/>
    <mergeCell ref="A116:A118"/>
    <mergeCell ref="I104:I105"/>
    <mergeCell ref="K104:K105"/>
    <mergeCell ref="A106:A108"/>
    <mergeCell ref="A109:A111"/>
    <mergeCell ref="B109:B111"/>
    <mergeCell ref="C109:C111"/>
    <mergeCell ref="D109:D111"/>
    <mergeCell ref="E109:E111"/>
    <mergeCell ref="F109:F111"/>
    <mergeCell ref="G109:G111"/>
    <mergeCell ref="A96:A99"/>
    <mergeCell ref="A100:A102"/>
    <mergeCell ref="A104:A105"/>
    <mergeCell ref="C104:C105"/>
    <mergeCell ref="E104:E105"/>
    <mergeCell ref="G104:G105"/>
    <mergeCell ref="F93:F95"/>
    <mergeCell ref="G93:G95"/>
    <mergeCell ref="H93:H95"/>
    <mergeCell ref="I93:I95"/>
    <mergeCell ref="J93:J95"/>
    <mergeCell ref="K93:K95"/>
    <mergeCell ref="A90:A92"/>
    <mergeCell ref="A93:A95"/>
    <mergeCell ref="B93:B95"/>
    <mergeCell ref="C93:C95"/>
    <mergeCell ref="D93:D95"/>
    <mergeCell ref="E93:E95"/>
    <mergeCell ref="A86:D86"/>
    <mergeCell ref="H86:K86"/>
    <mergeCell ref="A88:A89"/>
    <mergeCell ref="C88:C89"/>
    <mergeCell ref="E88:E89"/>
    <mergeCell ref="G88:G89"/>
    <mergeCell ref="I88:I89"/>
    <mergeCell ref="K88:K89"/>
    <mergeCell ref="A79:K79"/>
    <mergeCell ref="A80:K80"/>
    <mergeCell ref="A81:C81"/>
    <mergeCell ref="I81:K81"/>
    <mergeCell ref="A83:K83"/>
    <mergeCell ref="A85:D85"/>
    <mergeCell ref="H85:K85"/>
    <mergeCell ref="H69:H71"/>
    <mergeCell ref="I69:I71"/>
    <mergeCell ref="J69:J71"/>
    <mergeCell ref="K69:K71"/>
    <mergeCell ref="A72:A75"/>
    <mergeCell ref="A76:A78"/>
    <mergeCell ref="I64:I65"/>
    <mergeCell ref="K64:K65"/>
    <mergeCell ref="A66:A68"/>
    <mergeCell ref="A69:A71"/>
    <mergeCell ref="B69:B71"/>
    <mergeCell ref="C69:C71"/>
    <mergeCell ref="D69:D71"/>
    <mergeCell ref="E69:E71"/>
    <mergeCell ref="F69:F71"/>
    <mergeCell ref="G69:G71"/>
    <mergeCell ref="A56:A59"/>
    <mergeCell ref="A60:A62"/>
    <mergeCell ref="A64:A65"/>
    <mergeCell ref="C64:C65"/>
    <mergeCell ref="E64:E65"/>
    <mergeCell ref="G64:G65"/>
    <mergeCell ref="F53:F55"/>
    <mergeCell ref="G53:G55"/>
    <mergeCell ref="H53:H55"/>
    <mergeCell ref="I53:I55"/>
    <mergeCell ref="J53:J55"/>
    <mergeCell ref="K53:K55"/>
    <mergeCell ref="A50:A52"/>
    <mergeCell ref="A53:A55"/>
    <mergeCell ref="B53:B55"/>
    <mergeCell ref="C53:C55"/>
    <mergeCell ref="D53:D55"/>
    <mergeCell ref="E53:E55"/>
    <mergeCell ref="A46:D46"/>
    <mergeCell ref="H46:K46"/>
    <mergeCell ref="A48:A49"/>
    <mergeCell ref="C48:C49"/>
    <mergeCell ref="E48:E49"/>
    <mergeCell ref="G48:G49"/>
    <mergeCell ref="I48:I49"/>
    <mergeCell ref="K48:K49"/>
    <mergeCell ref="A39:K39"/>
    <mergeCell ref="A40:K40"/>
    <mergeCell ref="A41:C41"/>
    <mergeCell ref="I41:K41"/>
    <mergeCell ref="A43:K43"/>
    <mergeCell ref="A45:D45"/>
    <mergeCell ref="H45:K45"/>
    <mergeCell ref="H29:H31"/>
    <mergeCell ref="I29:I31"/>
    <mergeCell ref="J29:J31"/>
    <mergeCell ref="K29:K31"/>
    <mergeCell ref="A32:A35"/>
    <mergeCell ref="A36:A38"/>
    <mergeCell ref="I24:I25"/>
    <mergeCell ref="K24:K25"/>
    <mergeCell ref="A26:A28"/>
    <mergeCell ref="A29:A31"/>
    <mergeCell ref="B29:B31"/>
    <mergeCell ref="C29:C31"/>
    <mergeCell ref="D29:D31"/>
    <mergeCell ref="E29:E31"/>
    <mergeCell ref="F29:F31"/>
    <mergeCell ref="G29:G31"/>
    <mergeCell ref="A16:A19"/>
    <mergeCell ref="A20:A22"/>
    <mergeCell ref="A24:A25"/>
    <mergeCell ref="C24:C25"/>
    <mergeCell ref="E24:E25"/>
    <mergeCell ref="G24:G25"/>
    <mergeCell ref="F13:F15"/>
    <mergeCell ref="G13:G15"/>
    <mergeCell ref="H13:H15"/>
    <mergeCell ref="I13:I15"/>
    <mergeCell ref="J13:J15"/>
    <mergeCell ref="K13:K15"/>
    <mergeCell ref="A10:A12"/>
    <mergeCell ref="A13:A15"/>
    <mergeCell ref="B13:B15"/>
    <mergeCell ref="C13:C15"/>
    <mergeCell ref="D13:D15"/>
    <mergeCell ref="E13:E15"/>
    <mergeCell ref="A8:A9"/>
    <mergeCell ref="C8:C9"/>
    <mergeCell ref="E8:E9"/>
    <mergeCell ref="G8:G9"/>
    <mergeCell ref="I8:I9"/>
    <mergeCell ref="K8:K9"/>
    <mergeCell ref="A1:C1"/>
    <mergeCell ref="I1:K1"/>
    <mergeCell ref="A3:K3"/>
    <mergeCell ref="A5:D5"/>
    <mergeCell ref="H5:K5"/>
    <mergeCell ref="A6:D6"/>
    <mergeCell ref="H6:K6"/>
  </mergeCells>
  <conditionalFormatting sqref="A44:H44 A47:H47 A29:A32 A69:A80 A36:A40 A109:A120 A23 A53:A63 B119:H119 A90:A103 B39:H39">
    <cfRule type="cellIs" dxfId="241" priority="242" operator="equal">
      <formula>0</formula>
    </cfRule>
  </conditionalFormatting>
  <conditionalFormatting sqref="A143 A146:A160 B159:H159 K146:K158">
    <cfRule type="cellIs" dxfId="240" priority="241" operator="equal">
      <formula>0</formula>
    </cfRule>
  </conditionalFormatting>
  <conditionalFormatting sqref="A13:A16 A20:A22">
    <cfRule type="cellIs" dxfId="239" priority="240" operator="equal">
      <formula>0</formula>
    </cfRule>
  </conditionalFormatting>
  <conditionalFormatting sqref="A130:A142 K130:K142">
    <cfRule type="cellIs" dxfId="238" priority="239" operator="equal">
      <formula>0</formula>
    </cfRule>
  </conditionalFormatting>
  <conditionalFormatting sqref="A106:A108">
    <cfRule type="cellIs" dxfId="237" priority="238" operator="equal">
      <formula>0</formula>
    </cfRule>
  </conditionalFormatting>
  <conditionalFormatting sqref="A66:A68">
    <cfRule type="cellIs" dxfId="236" priority="237" operator="equal">
      <formula>0</formula>
    </cfRule>
  </conditionalFormatting>
  <conditionalFormatting sqref="A50:A52">
    <cfRule type="cellIs" dxfId="235" priority="236" operator="equal">
      <formula>0</formula>
    </cfRule>
  </conditionalFormatting>
  <conditionalFormatting sqref="A26:A28">
    <cfRule type="cellIs" dxfId="234" priority="235" operator="equal">
      <formula>0</formula>
    </cfRule>
  </conditionalFormatting>
  <conditionalFormatting sqref="A10:A12">
    <cfRule type="cellIs" dxfId="233" priority="234" operator="equal">
      <formula>0</formula>
    </cfRule>
  </conditionalFormatting>
  <conditionalFormatting sqref="K53:K62 K69:K78">
    <cfRule type="cellIs" dxfId="232" priority="233" operator="equal">
      <formula>0</formula>
    </cfRule>
  </conditionalFormatting>
  <conditionalFormatting sqref="K66:K68">
    <cfRule type="cellIs" dxfId="231" priority="232" operator="equal">
      <formula>0</formula>
    </cfRule>
  </conditionalFormatting>
  <conditionalFormatting sqref="K50:K52">
    <cfRule type="cellIs" dxfId="230" priority="231" operator="equal">
      <formula>0</formula>
    </cfRule>
  </conditionalFormatting>
  <conditionalFormatting sqref="K93:K102 K109:K118">
    <cfRule type="cellIs" dxfId="229" priority="230" operator="equal">
      <formula>0</formula>
    </cfRule>
  </conditionalFormatting>
  <conditionalFormatting sqref="K106:K108">
    <cfRule type="cellIs" dxfId="228" priority="229" operator="equal">
      <formula>0</formula>
    </cfRule>
  </conditionalFormatting>
  <conditionalFormatting sqref="K90:K92">
    <cfRule type="cellIs" dxfId="227" priority="228" operator="equal">
      <formula>0</formula>
    </cfRule>
  </conditionalFormatting>
  <conditionalFormatting sqref="B23:H23 K13:K19 K29:K38">
    <cfRule type="cellIs" dxfId="226" priority="227" operator="equal">
      <formula>0</formula>
    </cfRule>
  </conditionalFormatting>
  <conditionalFormatting sqref="K26:K28">
    <cfRule type="cellIs" dxfId="225" priority="226" operator="equal">
      <formula>0</formula>
    </cfRule>
  </conditionalFormatting>
  <conditionalFormatting sqref="K10:K12">
    <cfRule type="cellIs" dxfId="224" priority="225" operator="equal">
      <formula>0</formula>
    </cfRule>
  </conditionalFormatting>
  <conditionalFormatting sqref="J18:J19">
    <cfRule type="cellIs" dxfId="223" priority="207" operator="equal">
      <formula>0</formula>
    </cfRule>
  </conditionalFormatting>
  <conditionalFormatting sqref="J11:J12">
    <cfRule type="cellIs" dxfId="222" priority="205" operator="equal">
      <formula>0</formula>
    </cfRule>
  </conditionalFormatting>
  <conditionalFormatting sqref="E13:E19 G13:G19 I13:I19 B13 B16:B17 C13:C19">
    <cfRule type="cellIs" dxfId="221" priority="224" operator="equal">
      <formula>0</formula>
    </cfRule>
  </conditionalFormatting>
  <conditionalFormatting sqref="B18:B19">
    <cfRule type="cellIs" dxfId="220" priority="223" operator="equal">
      <formula>0</formula>
    </cfRule>
  </conditionalFormatting>
  <conditionalFormatting sqref="F13 F16:F17">
    <cfRule type="cellIs" dxfId="219" priority="220" operator="equal">
      <formula>0</formula>
    </cfRule>
  </conditionalFormatting>
  <conditionalFormatting sqref="H13 H16:H17">
    <cfRule type="cellIs" dxfId="218" priority="218" operator="equal">
      <formula>0</formula>
    </cfRule>
  </conditionalFormatting>
  <conditionalFormatting sqref="D13 D16:D17">
    <cfRule type="cellIs" dxfId="217" priority="222" operator="equal">
      <formula>0</formula>
    </cfRule>
  </conditionalFormatting>
  <conditionalFormatting sqref="D18:D19">
    <cfRule type="cellIs" dxfId="216" priority="221" operator="equal">
      <formula>0</formula>
    </cfRule>
  </conditionalFormatting>
  <conditionalFormatting sqref="F18:F19">
    <cfRule type="cellIs" dxfId="215" priority="219" operator="equal">
      <formula>0</formula>
    </cfRule>
  </conditionalFormatting>
  <conditionalFormatting sqref="H18:H19">
    <cfRule type="cellIs" dxfId="214" priority="217" operator="equal">
      <formula>0</formula>
    </cfRule>
  </conditionalFormatting>
  <conditionalFormatting sqref="E10:E12 G10:G12 I10:I12 C10">
    <cfRule type="cellIs" dxfId="213" priority="216" operator="equal">
      <formula>0</formula>
    </cfRule>
  </conditionalFormatting>
  <conditionalFormatting sqref="B10">
    <cfRule type="cellIs" dxfId="212" priority="215" operator="equal">
      <formula>0</formula>
    </cfRule>
  </conditionalFormatting>
  <conditionalFormatting sqref="B11:C12">
    <cfRule type="cellIs" dxfId="211" priority="214" operator="equal">
      <formula>0</formula>
    </cfRule>
  </conditionalFormatting>
  <conditionalFormatting sqref="F11:F12">
    <cfRule type="cellIs" dxfId="210" priority="211" operator="equal">
      <formula>0</formula>
    </cfRule>
  </conditionalFormatting>
  <conditionalFormatting sqref="H11:H12">
    <cfRule type="cellIs" dxfId="209" priority="209" operator="equal">
      <formula>0</formula>
    </cfRule>
  </conditionalFormatting>
  <conditionalFormatting sqref="D10">
    <cfRule type="cellIs" dxfId="208" priority="213" operator="equal">
      <formula>0</formula>
    </cfRule>
  </conditionalFormatting>
  <conditionalFormatting sqref="F10">
    <cfRule type="cellIs" dxfId="207" priority="212" operator="equal">
      <formula>0</formula>
    </cfRule>
  </conditionalFormatting>
  <conditionalFormatting sqref="H10">
    <cfRule type="cellIs" dxfId="206" priority="210" operator="equal">
      <formula>0</formula>
    </cfRule>
  </conditionalFormatting>
  <conditionalFormatting sqref="J13 J16:J17">
    <cfRule type="cellIs" dxfId="205" priority="208" operator="equal">
      <formula>0</formula>
    </cfRule>
  </conditionalFormatting>
  <conditionalFormatting sqref="J10">
    <cfRule type="cellIs" dxfId="204" priority="206" operator="equal">
      <formula>0</formula>
    </cfRule>
  </conditionalFormatting>
  <conditionalFormatting sqref="D11:D12">
    <cfRule type="cellIs" dxfId="203" priority="204" operator="equal">
      <formula>0</formula>
    </cfRule>
  </conditionalFormatting>
  <conditionalFormatting sqref="J27:J28">
    <cfRule type="cellIs" dxfId="202" priority="189" operator="equal">
      <formula>0</formula>
    </cfRule>
  </conditionalFormatting>
  <conditionalFormatting sqref="E29:E33 G29:G33 I29:I33 B29 B32:B33 C29:C33">
    <cfRule type="cellIs" dxfId="201" priority="203" operator="equal">
      <formula>0</formula>
    </cfRule>
  </conditionalFormatting>
  <conditionalFormatting sqref="F29 F32:F33">
    <cfRule type="cellIs" dxfId="200" priority="201" operator="equal">
      <formula>0</formula>
    </cfRule>
  </conditionalFormatting>
  <conditionalFormatting sqref="H29 H32:H33">
    <cfRule type="cellIs" dxfId="199" priority="200" operator="equal">
      <formula>0</formula>
    </cfRule>
  </conditionalFormatting>
  <conditionalFormatting sqref="D29 D32:D33">
    <cfRule type="cellIs" dxfId="198" priority="202" operator="equal">
      <formula>0</formula>
    </cfRule>
  </conditionalFormatting>
  <conditionalFormatting sqref="E26:E28 G26:G28 I26:I28 C26">
    <cfRule type="cellIs" dxfId="197" priority="199" operator="equal">
      <formula>0</formula>
    </cfRule>
  </conditionalFormatting>
  <conditionalFormatting sqref="B26">
    <cfRule type="cellIs" dxfId="196" priority="198" operator="equal">
      <formula>0</formula>
    </cfRule>
  </conditionalFormatting>
  <conditionalFormatting sqref="B27:C28">
    <cfRule type="cellIs" dxfId="195" priority="197" operator="equal">
      <formula>0</formula>
    </cfRule>
  </conditionalFormatting>
  <conditionalFormatting sqref="F27:F28">
    <cfRule type="cellIs" dxfId="194" priority="194" operator="equal">
      <formula>0</formula>
    </cfRule>
  </conditionalFormatting>
  <conditionalFormatting sqref="H27:H28">
    <cfRule type="cellIs" dxfId="193" priority="192" operator="equal">
      <formula>0</formula>
    </cfRule>
  </conditionalFormatting>
  <conditionalFormatting sqref="D26">
    <cfRule type="cellIs" dxfId="192" priority="196" operator="equal">
      <formula>0</formula>
    </cfRule>
  </conditionalFormatting>
  <conditionalFormatting sqref="F26">
    <cfRule type="cellIs" dxfId="191" priority="195" operator="equal">
      <formula>0</formula>
    </cfRule>
  </conditionalFormatting>
  <conditionalFormatting sqref="H26">
    <cfRule type="cellIs" dxfId="190" priority="193" operator="equal">
      <formula>0</formula>
    </cfRule>
  </conditionalFormatting>
  <conditionalFormatting sqref="J29 J32:J33">
    <cfRule type="cellIs" dxfId="189" priority="191" operator="equal">
      <formula>0</formula>
    </cfRule>
  </conditionalFormatting>
  <conditionalFormatting sqref="J26">
    <cfRule type="cellIs" dxfId="188" priority="190" operator="equal">
      <formula>0</formula>
    </cfRule>
  </conditionalFormatting>
  <conditionalFormatting sqref="D27:D28">
    <cfRule type="cellIs" dxfId="187" priority="188" operator="equal">
      <formula>0</formula>
    </cfRule>
  </conditionalFormatting>
  <conditionalFormatting sqref="J34:J35">
    <cfRule type="cellIs" dxfId="186" priority="182" operator="equal">
      <formula>0</formula>
    </cfRule>
  </conditionalFormatting>
  <conditionalFormatting sqref="E34:E35 G34:G35 I34:I35 C34:C35">
    <cfRule type="cellIs" dxfId="185" priority="187" operator="equal">
      <formula>0</formula>
    </cfRule>
  </conditionalFormatting>
  <conditionalFormatting sqref="B34:B35">
    <cfRule type="cellIs" dxfId="184" priority="186" operator="equal">
      <formula>0</formula>
    </cfRule>
  </conditionalFormatting>
  <conditionalFormatting sqref="D34:D35">
    <cfRule type="cellIs" dxfId="183" priority="185" operator="equal">
      <formula>0</formula>
    </cfRule>
  </conditionalFormatting>
  <conditionalFormatting sqref="F34:F35">
    <cfRule type="cellIs" dxfId="182" priority="184" operator="equal">
      <formula>0</formula>
    </cfRule>
  </conditionalFormatting>
  <conditionalFormatting sqref="H34:H35">
    <cfRule type="cellIs" dxfId="181" priority="183" operator="equal">
      <formula>0</formula>
    </cfRule>
  </conditionalFormatting>
  <conditionalFormatting sqref="K20:K22">
    <cfRule type="cellIs" dxfId="180" priority="181" operator="equal">
      <formula>0</formula>
    </cfRule>
  </conditionalFormatting>
  <conditionalFormatting sqref="J20 J22">
    <cfRule type="cellIs" dxfId="179" priority="176" operator="equal">
      <formula>0</formula>
    </cfRule>
  </conditionalFormatting>
  <conditionalFormatting sqref="E20:E22 G20:G22 I20:I22 B20:C22">
    <cfRule type="cellIs" dxfId="178" priority="180" operator="equal">
      <formula>0</formula>
    </cfRule>
  </conditionalFormatting>
  <conditionalFormatting sqref="F20:F22">
    <cfRule type="cellIs" dxfId="177" priority="178" operator="equal">
      <formula>0</formula>
    </cfRule>
  </conditionalFormatting>
  <conditionalFormatting sqref="H20:H22">
    <cfRule type="cellIs" dxfId="176" priority="177" operator="equal">
      <formula>0</formula>
    </cfRule>
  </conditionalFormatting>
  <conditionalFormatting sqref="D20:D22">
    <cfRule type="cellIs" dxfId="175" priority="179" operator="equal">
      <formula>0</formula>
    </cfRule>
  </conditionalFormatting>
  <conditionalFormatting sqref="J21">
    <cfRule type="cellIs" dxfId="174" priority="175" operator="equal">
      <formula>0</formula>
    </cfRule>
  </conditionalFormatting>
  <conditionalFormatting sqref="J36 J38">
    <cfRule type="cellIs" dxfId="173" priority="170" operator="equal">
      <formula>0</formula>
    </cfRule>
  </conditionalFormatting>
  <conditionalFormatting sqref="E36:E38 G36:G38 I36:I38 B36:C38">
    <cfRule type="cellIs" dxfId="172" priority="174" operator="equal">
      <formula>0</formula>
    </cfRule>
  </conditionalFormatting>
  <conditionalFormatting sqref="F36:F38">
    <cfRule type="cellIs" dxfId="171" priority="172" operator="equal">
      <formula>0</formula>
    </cfRule>
  </conditionalFormatting>
  <conditionalFormatting sqref="H36:H38">
    <cfRule type="cellIs" dxfId="170" priority="171" operator="equal">
      <formula>0</formula>
    </cfRule>
  </conditionalFormatting>
  <conditionalFormatting sqref="D36:D38">
    <cfRule type="cellIs" dxfId="169" priority="173" operator="equal">
      <formula>0</formula>
    </cfRule>
  </conditionalFormatting>
  <conditionalFormatting sqref="J37">
    <cfRule type="cellIs" dxfId="168" priority="169" operator="equal">
      <formula>0</formula>
    </cfRule>
  </conditionalFormatting>
  <conditionalFormatting sqref="B63:H63">
    <cfRule type="cellIs" dxfId="167" priority="168" operator="equal">
      <formula>0</formula>
    </cfRule>
  </conditionalFormatting>
  <conditionalFormatting sqref="J58:J59">
    <cfRule type="cellIs" dxfId="166" priority="150" operator="equal">
      <formula>0</formula>
    </cfRule>
  </conditionalFormatting>
  <conditionalFormatting sqref="J51:J52">
    <cfRule type="cellIs" dxfId="165" priority="148" operator="equal">
      <formula>0</formula>
    </cfRule>
  </conditionalFormatting>
  <conditionalFormatting sqref="E53:E59 G53:G59 I53:I59 B53 B56:B57 C53:C59">
    <cfRule type="cellIs" dxfId="164" priority="167" operator="equal">
      <formula>0</formula>
    </cfRule>
  </conditionalFormatting>
  <conditionalFormatting sqref="B58:B59">
    <cfRule type="cellIs" dxfId="163" priority="166" operator="equal">
      <formula>0</formula>
    </cfRule>
  </conditionalFormatting>
  <conditionalFormatting sqref="F53 F56:F57">
    <cfRule type="cellIs" dxfId="162" priority="163" operator="equal">
      <formula>0</formula>
    </cfRule>
  </conditionalFormatting>
  <conditionalFormatting sqref="H53 H56:H57">
    <cfRule type="cellIs" dxfId="161" priority="161" operator="equal">
      <formula>0</formula>
    </cfRule>
  </conditionalFormatting>
  <conditionalFormatting sqref="D53 D56:D57">
    <cfRule type="cellIs" dxfId="160" priority="165" operator="equal">
      <formula>0</formula>
    </cfRule>
  </conditionalFormatting>
  <conditionalFormatting sqref="D58:D59">
    <cfRule type="cellIs" dxfId="159" priority="164" operator="equal">
      <formula>0</formula>
    </cfRule>
  </conditionalFormatting>
  <conditionalFormatting sqref="F58:F59">
    <cfRule type="cellIs" dxfId="158" priority="162" operator="equal">
      <formula>0</formula>
    </cfRule>
  </conditionalFormatting>
  <conditionalFormatting sqref="H58:H59">
    <cfRule type="cellIs" dxfId="157" priority="160" operator="equal">
      <formula>0</formula>
    </cfRule>
  </conditionalFormatting>
  <conditionalFormatting sqref="E50:E52 G50:G52 I50:I52 C50">
    <cfRule type="cellIs" dxfId="156" priority="159" operator="equal">
      <formula>0</formula>
    </cfRule>
  </conditionalFormatting>
  <conditionalFormatting sqref="B50">
    <cfRule type="cellIs" dxfId="155" priority="158" operator="equal">
      <formula>0</formula>
    </cfRule>
  </conditionalFormatting>
  <conditionalFormatting sqref="B51:C52">
    <cfRule type="cellIs" dxfId="154" priority="157" operator="equal">
      <formula>0</formula>
    </cfRule>
  </conditionalFormatting>
  <conditionalFormatting sqref="F51:F52">
    <cfRule type="cellIs" dxfId="153" priority="154" operator="equal">
      <formula>0</formula>
    </cfRule>
  </conditionalFormatting>
  <conditionalFormatting sqref="H51:H52">
    <cfRule type="cellIs" dxfId="152" priority="152" operator="equal">
      <formula>0</formula>
    </cfRule>
  </conditionalFormatting>
  <conditionalFormatting sqref="D50">
    <cfRule type="cellIs" dxfId="151" priority="156" operator="equal">
      <formula>0</formula>
    </cfRule>
  </conditionalFormatting>
  <conditionalFormatting sqref="F50">
    <cfRule type="cellIs" dxfId="150" priority="155" operator="equal">
      <formula>0</formula>
    </cfRule>
  </conditionalFormatting>
  <conditionalFormatting sqref="H50">
    <cfRule type="cellIs" dxfId="149" priority="153" operator="equal">
      <formula>0</formula>
    </cfRule>
  </conditionalFormatting>
  <conditionalFormatting sqref="J53 J56:J57">
    <cfRule type="cellIs" dxfId="148" priority="151" operator="equal">
      <formula>0</formula>
    </cfRule>
  </conditionalFormatting>
  <conditionalFormatting sqref="J50">
    <cfRule type="cellIs" dxfId="147" priority="149" operator="equal">
      <formula>0</formula>
    </cfRule>
  </conditionalFormatting>
  <conditionalFormatting sqref="D51:D52">
    <cfRule type="cellIs" dxfId="146" priority="147" operator="equal">
      <formula>0</formula>
    </cfRule>
  </conditionalFormatting>
  <conditionalFormatting sqref="J67:J68">
    <cfRule type="cellIs" dxfId="145" priority="132" operator="equal">
      <formula>0</formula>
    </cfRule>
  </conditionalFormatting>
  <conditionalFormatting sqref="E69:E73 G69:G73 I69:I73 B69 B72:B73 C69:C73">
    <cfRule type="cellIs" dxfId="144" priority="146" operator="equal">
      <formula>0</formula>
    </cfRule>
  </conditionalFormatting>
  <conditionalFormatting sqref="F69 F72:F73">
    <cfRule type="cellIs" dxfId="143" priority="144" operator="equal">
      <formula>0</formula>
    </cfRule>
  </conditionalFormatting>
  <conditionalFormatting sqref="H69 H72:H73">
    <cfRule type="cellIs" dxfId="142" priority="143" operator="equal">
      <formula>0</formula>
    </cfRule>
  </conditionalFormatting>
  <conditionalFormatting sqref="D69 D72:D73">
    <cfRule type="cellIs" dxfId="141" priority="145" operator="equal">
      <formula>0</formula>
    </cfRule>
  </conditionalFormatting>
  <conditionalFormatting sqref="E66:E68 G66:G68 I66:I68 C66">
    <cfRule type="cellIs" dxfId="140" priority="142" operator="equal">
      <formula>0</formula>
    </cfRule>
  </conditionalFormatting>
  <conditionalFormatting sqref="B66">
    <cfRule type="cellIs" dxfId="139" priority="141" operator="equal">
      <formula>0</formula>
    </cfRule>
  </conditionalFormatting>
  <conditionalFormatting sqref="B67:C68">
    <cfRule type="cellIs" dxfId="138" priority="140" operator="equal">
      <formula>0</formula>
    </cfRule>
  </conditionalFormatting>
  <conditionalFormatting sqref="F67:F68">
    <cfRule type="cellIs" dxfId="137" priority="137" operator="equal">
      <formula>0</formula>
    </cfRule>
  </conditionalFormatting>
  <conditionalFormatting sqref="H67:H68">
    <cfRule type="cellIs" dxfId="136" priority="135" operator="equal">
      <formula>0</formula>
    </cfRule>
  </conditionalFormatting>
  <conditionalFormatting sqref="D66">
    <cfRule type="cellIs" dxfId="135" priority="139" operator="equal">
      <formula>0</formula>
    </cfRule>
  </conditionalFormatting>
  <conditionalFormatting sqref="F66">
    <cfRule type="cellIs" dxfId="134" priority="138" operator="equal">
      <formula>0</formula>
    </cfRule>
  </conditionalFormatting>
  <conditionalFormatting sqref="H66">
    <cfRule type="cellIs" dxfId="133" priority="136" operator="equal">
      <formula>0</formula>
    </cfRule>
  </conditionalFormatting>
  <conditionalFormatting sqref="J69 J72:J73">
    <cfRule type="cellIs" dxfId="132" priority="134" operator="equal">
      <formula>0</formula>
    </cfRule>
  </conditionalFormatting>
  <conditionalFormatting sqref="J66">
    <cfRule type="cellIs" dxfId="131" priority="133" operator="equal">
      <formula>0</formula>
    </cfRule>
  </conditionalFormatting>
  <conditionalFormatting sqref="D67:D68">
    <cfRule type="cellIs" dxfId="130" priority="131" operator="equal">
      <formula>0</formula>
    </cfRule>
  </conditionalFormatting>
  <conditionalFormatting sqref="J74:J75">
    <cfRule type="cellIs" dxfId="129" priority="125" operator="equal">
      <formula>0</formula>
    </cfRule>
  </conditionalFormatting>
  <conditionalFormatting sqref="E74:E75 G74:G75 I74:I75 C74:C75">
    <cfRule type="cellIs" dxfId="128" priority="130" operator="equal">
      <formula>0</formula>
    </cfRule>
  </conditionalFormatting>
  <conditionalFormatting sqref="B74:B75">
    <cfRule type="cellIs" dxfId="127" priority="129" operator="equal">
      <formula>0</formula>
    </cfRule>
  </conditionalFormatting>
  <conditionalFormatting sqref="D74:D75">
    <cfRule type="cellIs" dxfId="126" priority="128" operator="equal">
      <formula>0</formula>
    </cfRule>
  </conditionalFormatting>
  <conditionalFormatting sqref="F74:F75">
    <cfRule type="cellIs" dxfId="125" priority="127" operator="equal">
      <formula>0</formula>
    </cfRule>
  </conditionalFormatting>
  <conditionalFormatting sqref="H74:H75">
    <cfRule type="cellIs" dxfId="124" priority="126" operator="equal">
      <formula>0</formula>
    </cfRule>
  </conditionalFormatting>
  <conditionalFormatting sqref="J60 J62">
    <cfRule type="cellIs" dxfId="123" priority="120" operator="equal">
      <formula>0</formula>
    </cfRule>
  </conditionalFormatting>
  <conditionalFormatting sqref="E60:E62 G60:G62 I60:I62 B60:C62">
    <cfRule type="cellIs" dxfId="122" priority="124" operator="equal">
      <formula>0</formula>
    </cfRule>
  </conditionalFormatting>
  <conditionalFormatting sqref="F60:F62">
    <cfRule type="cellIs" dxfId="121" priority="122" operator="equal">
      <formula>0</formula>
    </cfRule>
  </conditionalFormatting>
  <conditionalFormatting sqref="H60:H62">
    <cfRule type="cellIs" dxfId="120" priority="121" operator="equal">
      <formula>0</formula>
    </cfRule>
  </conditionalFormatting>
  <conditionalFormatting sqref="D60:D62">
    <cfRule type="cellIs" dxfId="119" priority="123" operator="equal">
      <formula>0</formula>
    </cfRule>
  </conditionalFormatting>
  <conditionalFormatting sqref="J61">
    <cfRule type="cellIs" dxfId="118" priority="119" operator="equal">
      <formula>0</formula>
    </cfRule>
  </conditionalFormatting>
  <conditionalFormatting sqref="J76 J78">
    <cfRule type="cellIs" dxfId="117" priority="114" operator="equal">
      <formula>0</formula>
    </cfRule>
  </conditionalFormatting>
  <conditionalFormatting sqref="E76:E78 G76:G78 I76:I78 B76:C78">
    <cfRule type="cellIs" dxfId="116" priority="118" operator="equal">
      <formula>0</formula>
    </cfRule>
  </conditionalFormatting>
  <conditionalFormatting sqref="F76:F78">
    <cfRule type="cellIs" dxfId="115" priority="116" operator="equal">
      <formula>0</formula>
    </cfRule>
  </conditionalFormatting>
  <conditionalFormatting sqref="H76:H78">
    <cfRule type="cellIs" dxfId="114" priority="115" operator="equal">
      <formula>0</formula>
    </cfRule>
  </conditionalFormatting>
  <conditionalFormatting sqref="D76:D78">
    <cfRule type="cellIs" dxfId="113" priority="117" operator="equal">
      <formula>0</formula>
    </cfRule>
  </conditionalFormatting>
  <conditionalFormatting sqref="J77">
    <cfRule type="cellIs" dxfId="112" priority="113" operator="equal">
      <formula>0</formula>
    </cfRule>
  </conditionalFormatting>
  <conditionalFormatting sqref="B103:H103">
    <cfRule type="cellIs" dxfId="111" priority="112" operator="equal">
      <formula>0</formula>
    </cfRule>
  </conditionalFormatting>
  <conditionalFormatting sqref="J98:J99">
    <cfRule type="cellIs" dxfId="110" priority="94" operator="equal">
      <formula>0</formula>
    </cfRule>
  </conditionalFormatting>
  <conditionalFormatting sqref="J91:J92">
    <cfRule type="cellIs" dxfId="109" priority="92" operator="equal">
      <formula>0</formula>
    </cfRule>
  </conditionalFormatting>
  <conditionalFormatting sqref="E93:E99 G93:G99 I93:I99 B93 B96:B97 C93:C99">
    <cfRule type="cellIs" dxfId="108" priority="111" operator="equal">
      <formula>0</formula>
    </cfRule>
  </conditionalFormatting>
  <conditionalFormatting sqref="B98:B99">
    <cfRule type="cellIs" dxfId="107" priority="110" operator="equal">
      <formula>0</formula>
    </cfRule>
  </conditionalFormatting>
  <conditionalFormatting sqref="F93 F96:F97">
    <cfRule type="cellIs" dxfId="106" priority="107" operator="equal">
      <formula>0</formula>
    </cfRule>
  </conditionalFormatting>
  <conditionalFormatting sqref="H93 H96:H97">
    <cfRule type="cellIs" dxfId="105" priority="105" operator="equal">
      <formula>0</formula>
    </cfRule>
  </conditionalFormatting>
  <conditionalFormatting sqref="D93 D96:D97">
    <cfRule type="cellIs" dxfId="104" priority="109" operator="equal">
      <formula>0</formula>
    </cfRule>
  </conditionalFormatting>
  <conditionalFormatting sqref="D98:D99">
    <cfRule type="cellIs" dxfId="103" priority="108" operator="equal">
      <formula>0</formula>
    </cfRule>
  </conditionalFormatting>
  <conditionalFormatting sqref="F98:F99">
    <cfRule type="cellIs" dxfId="102" priority="106" operator="equal">
      <formula>0</formula>
    </cfRule>
  </conditionalFormatting>
  <conditionalFormatting sqref="H98:H99">
    <cfRule type="cellIs" dxfId="101" priority="104" operator="equal">
      <formula>0</formula>
    </cfRule>
  </conditionalFormatting>
  <conditionalFormatting sqref="E90:E92 G90:G92 I90:I92 C90">
    <cfRule type="cellIs" dxfId="100" priority="103" operator="equal">
      <formula>0</formula>
    </cfRule>
  </conditionalFormatting>
  <conditionalFormatting sqref="B90">
    <cfRule type="cellIs" dxfId="99" priority="102" operator="equal">
      <formula>0</formula>
    </cfRule>
  </conditionalFormatting>
  <conditionalFormatting sqref="B91:C92">
    <cfRule type="cellIs" dxfId="98" priority="101" operator="equal">
      <formula>0</formula>
    </cfRule>
  </conditionalFormatting>
  <conditionalFormatting sqref="F91:F92">
    <cfRule type="cellIs" dxfId="97" priority="98" operator="equal">
      <formula>0</formula>
    </cfRule>
  </conditionalFormatting>
  <conditionalFormatting sqref="H91:H92">
    <cfRule type="cellIs" dxfId="96" priority="96" operator="equal">
      <formula>0</formula>
    </cfRule>
  </conditionalFormatting>
  <conditionalFormatting sqref="D90">
    <cfRule type="cellIs" dxfId="95" priority="100" operator="equal">
      <formula>0</formula>
    </cfRule>
  </conditionalFormatting>
  <conditionalFormatting sqref="F90">
    <cfRule type="cellIs" dxfId="94" priority="99" operator="equal">
      <formula>0</formula>
    </cfRule>
  </conditionalFormatting>
  <conditionalFormatting sqref="H90">
    <cfRule type="cellIs" dxfId="93" priority="97" operator="equal">
      <formula>0</formula>
    </cfRule>
  </conditionalFormatting>
  <conditionalFormatting sqref="J93 J96:J97">
    <cfRule type="cellIs" dxfId="92" priority="95" operator="equal">
      <formula>0</formula>
    </cfRule>
  </conditionalFormatting>
  <conditionalFormatting sqref="J90">
    <cfRule type="cellIs" dxfId="91" priority="93" operator="equal">
      <formula>0</formula>
    </cfRule>
  </conditionalFormatting>
  <conditionalFormatting sqref="D91:D92">
    <cfRule type="cellIs" dxfId="90" priority="91" operator="equal">
      <formula>0</formula>
    </cfRule>
  </conditionalFormatting>
  <conditionalFormatting sqref="J107:J108">
    <cfRule type="cellIs" dxfId="89" priority="76" operator="equal">
      <formula>0</formula>
    </cfRule>
  </conditionalFormatting>
  <conditionalFormatting sqref="E109:E113 G109:G113 I109:I113 B109 B112:B113 C109:C113">
    <cfRule type="cellIs" dxfId="88" priority="90" operator="equal">
      <formula>0</formula>
    </cfRule>
  </conditionalFormatting>
  <conditionalFormatting sqref="F109 F112:F113">
    <cfRule type="cellIs" dxfId="87" priority="88" operator="equal">
      <formula>0</formula>
    </cfRule>
  </conditionalFormatting>
  <conditionalFormatting sqref="H109 H112:H113">
    <cfRule type="cellIs" dxfId="86" priority="87" operator="equal">
      <formula>0</formula>
    </cfRule>
  </conditionalFormatting>
  <conditionalFormatting sqref="D109 D112:D113">
    <cfRule type="cellIs" dxfId="85" priority="89" operator="equal">
      <formula>0</formula>
    </cfRule>
  </conditionalFormatting>
  <conditionalFormatting sqref="E106:E108 G106:G108 I106:I108 C106">
    <cfRule type="cellIs" dxfId="84" priority="86" operator="equal">
      <formula>0</formula>
    </cfRule>
  </conditionalFormatting>
  <conditionalFormatting sqref="B106">
    <cfRule type="cellIs" dxfId="83" priority="85" operator="equal">
      <formula>0</formula>
    </cfRule>
  </conditionalFormatting>
  <conditionalFormatting sqref="B107:C108">
    <cfRule type="cellIs" dxfId="82" priority="84" operator="equal">
      <formula>0</formula>
    </cfRule>
  </conditionalFormatting>
  <conditionalFormatting sqref="F107:F108">
    <cfRule type="cellIs" dxfId="81" priority="81" operator="equal">
      <formula>0</formula>
    </cfRule>
  </conditionalFormatting>
  <conditionalFormatting sqref="H107:H108">
    <cfRule type="cellIs" dxfId="80" priority="79" operator="equal">
      <formula>0</formula>
    </cfRule>
  </conditionalFormatting>
  <conditionalFormatting sqref="D106">
    <cfRule type="cellIs" dxfId="79" priority="83" operator="equal">
      <formula>0</formula>
    </cfRule>
  </conditionalFormatting>
  <conditionalFormatting sqref="F106">
    <cfRule type="cellIs" dxfId="78" priority="82" operator="equal">
      <formula>0</formula>
    </cfRule>
  </conditionalFormatting>
  <conditionalFormatting sqref="H106">
    <cfRule type="cellIs" dxfId="77" priority="80" operator="equal">
      <formula>0</formula>
    </cfRule>
  </conditionalFormatting>
  <conditionalFormatting sqref="J109 J112:J113">
    <cfRule type="cellIs" dxfId="76" priority="78" operator="equal">
      <formula>0</formula>
    </cfRule>
  </conditionalFormatting>
  <conditionalFormatting sqref="J106">
    <cfRule type="cellIs" dxfId="75" priority="77" operator="equal">
      <formula>0</formula>
    </cfRule>
  </conditionalFormatting>
  <conditionalFormatting sqref="D107:D108">
    <cfRule type="cellIs" dxfId="74" priority="75" operator="equal">
      <formula>0</formula>
    </cfRule>
  </conditionalFormatting>
  <conditionalFormatting sqref="J114:J115">
    <cfRule type="cellIs" dxfId="73" priority="69" operator="equal">
      <formula>0</formula>
    </cfRule>
  </conditionalFormatting>
  <conditionalFormatting sqref="E114:E115 G114:G115 I114:I115 C114:C115">
    <cfRule type="cellIs" dxfId="72" priority="74" operator="equal">
      <formula>0</formula>
    </cfRule>
  </conditionalFormatting>
  <conditionalFormatting sqref="B114:B115">
    <cfRule type="cellIs" dxfId="71" priority="73" operator="equal">
      <formula>0</formula>
    </cfRule>
  </conditionalFormatting>
  <conditionalFormatting sqref="D114:D115">
    <cfRule type="cellIs" dxfId="70" priority="72" operator="equal">
      <formula>0</formula>
    </cfRule>
  </conditionalFormatting>
  <conditionalFormatting sqref="F114:F115">
    <cfRule type="cellIs" dxfId="69" priority="71" operator="equal">
      <formula>0</formula>
    </cfRule>
  </conditionalFormatting>
  <conditionalFormatting sqref="H114:H115">
    <cfRule type="cellIs" dxfId="68" priority="70" operator="equal">
      <formula>0</formula>
    </cfRule>
  </conditionalFormatting>
  <conditionalFormatting sqref="J100 J102">
    <cfRule type="cellIs" dxfId="67" priority="64" operator="equal">
      <formula>0</formula>
    </cfRule>
  </conditionalFormatting>
  <conditionalFormatting sqref="E100:E102 G100:G102 I100:I102 B100:C102">
    <cfRule type="cellIs" dxfId="66" priority="68" operator="equal">
      <formula>0</formula>
    </cfRule>
  </conditionalFormatting>
  <conditionalFormatting sqref="F100:F102">
    <cfRule type="cellIs" dxfId="65" priority="66" operator="equal">
      <formula>0</formula>
    </cfRule>
  </conditionalFormatting>
  <conditionalFormatting sqref="H100:H102">
    <cfRule type="cellIs" dxfId="64" priority="65" operator="equal">
      <formula>0</formula>
    </cfRule>
  </conditionalFormatting>
  <conditionalFormatting sqref="D100:D102">
    <cfRule type="cellIs" dxfId="63" priority="67" operator="equal">
      <formula>0</formula>
    </cfRule>
  </conditionalFormatting>
  <conditionalFormatting sqref="J101">
    <cfRule type="cellIs" dxfId="62" priority="63" operator="equal">
      <formula>0</formula>
    </cfRule>
  </conditionalFormatting>
  <conditionalFormatting sqref="J116 J118">
    <cfRule type="cellIs" dxfId="61" priority="58" operator="equal">
      <formula>0</formula>
    </cfRule>
  </conditionalFormatting>
  <conditionalFormatting sqref="E116:E118 G116:G118 I116:I118 B116:C118">
    <cfRule type="cellIs" dxfId="60" priority="62" operator="equal">
      <formula>0</formula>
    </cfRule>
  </conditionalFormatting>
  <conditionalFormatting sqref="F116:F118">
    <cfRule type="cellIs" dxfId="59" priority="60" operator="equal">
      <formula>0</formula>
    </cfRule>
  </conditionalFormatting>
  <conditionalFormatting sqref="H116:H118">
    <cfRule type="cellIs" dxfId="58" priority="59" operator="equal">
      <formula>0</formula>
    </cfRule>
  </conditionalFormatting>
  <conditionalFormatting sqref="D116:D118">
    <cfRule type="cellIs" dxfId="57" priority="61" operator="equal">
      <formula>0</formula>
    </cfRule>
  </conditionalFormatting>
  <conditionalFormatting sqref="J117">
    <cfRule type="cellIs" dxfId="56" priority="57" operator="equal">
      <formula>0</formula>
    </cfRule>
  </conditionalFormatting>
  <conditionalFormatting sqref="B143:H143">
    <cfRule type="cellIs" dxfId="55" priority="56" operator="equal">
      <formula>0</formula>
    </cfRule>
  </conditionalFormatting>
  <conditionalFormatting sqref="J138:J139">
    <cfRule type="cellIs" dxfId="54" priority="38" operator="equal">
      <formula>0</formula>
    </cfRule>
  </conditionalFormatting>
  <conditionalFormatting sqref="J131:J132">
    <cfRule type="cellIs" dxfId="53" priority="36" operator="equal">
      <formula>0</formula>
    </cfRule>
  </conditionalFormatting>
  <conditionalFormatting sqref="E133:E139 G133:G139 I133:I139 B133 B136:B137 C133:C139">
    <cfRule type="cellIs" dxfId="52" priority="55" operator="equal">
      <formula>0</formula>
    </cfRule>
  </conditionalFormatting>
  <conditionalFormatting sqref="B138:B139">
    <cfRule type="cellIs" dxfId="51" priority="54" operator="equal">
      <formula>0</formula>
    </cfRule>
  </conditionalFormatting>
  <conditionalFormatting sqref="F133 F136:F137">
    <cfRule type="cellIs" dxfId="50" priority="51" operator="equal">
      <formula>0</formula>
    </cfRule>
  </conditionalFormatting>
  <conditionalFormatting sqref="H133 H136:H137">
    <cfRule type="cellIs" dxfId="49" priority="49" operator="equal">
      <formula>0</formula>
    </cfRule>
  </conditionalFormatting>
  <conditionalFormatting sqref="D133 D136:D137">
    <cfRule type="cellIs" dxfId="48" priority="53" operator="equal">
      <formula>0</formula>
    </cfRule>
  </conditionalFormatting>
  <conditionalFormatting sqref="D138:D139">
    <cfRule type="cellIs" dxfId="47" priority="52" operator="equal">
      <formula>0</formula>
    </cfRule>
  </conditionalFormatting>
  <conditionalFormatting sqref="F138:F139">
    <cfRule type="cellIs" dxfId="46" priority="50" operator="equal">
      <formula>0</formula>
    </cfRule>
  </conditionalFormatting>
  <conditionalFormatting sqref="H138:H139">
    <cfRule type="cellIs" dxfId="45" priority="48" operator="equal">
      <formula>0</formula>
    </cfRule>
  </conditionalFormatting>
  <conditionalFormatting sqref="E130:E132 G130:G132 I130:I132 C130">
    <cfRule type="cellIs" dxfId="44" priority="47" operator="equal">
      <formula>0</formula>
    </cfRule>
  </conditionalFormatting>
  <conditionalFormatting sqref="B130">
    <cfRule type="cellIs" dxfId="43" priority="46" operator="equal">
      <formula>0</formula>
    </cfRule>
  </conditionalFormatting>
  <conditionalFormatting sqref="B131:C132">
    <cfRule type="cellIs" dxfId="42" priority="45" operator="equal">
      <formula>0</formula>
    </cfRule>
  </conditionalFormatting>
  <conditionalFormatting sqref="F131:F132">
    <cfRule type="cellIs" dxfId="41" priority="42" operator="equal">
      <formula>0</formula>
    </cfRule>
  </conditionalFormatting>
  <conditionalFormatting sqref="H131:H132">
    <cfRule type="cellIs" dxfId="40" priority="40" operator="equal">
      <formula>0</formula>
    </cfRule>
  </conditionalFormatting>
  <conditionalFormatting sqref="D130">
    <cfRule type="cellIs" dxfId="39" priority="44" operator="equal">
      <formula>0</formula>
    </cfRule>
  </conditionalFormatting>
  <conditionalFormatting sqref="F130">
    <cfRule type="cellIs" dxfId="38" priority="43" operator="equal">
      <formula>0</formula>
    </cfRule>
  </conditionalFormatting>
  <conditionalFormatting sqref="H130">
    <cfRule type="cellIs" dxfId="37" priority="41" operator="equal">
      <formula>0</formula>
    </cfRule>
  </conditionalFormatting>
  <conditionalFormatting sqref="J133 J136:J137">
    <cfRule type="cellIs" dxfId="36" priority="39" operator="equal">
      <formula>0</formula>
    </cfRule>
  </conditionalFormatting>
  <conditionalFormatting sqref="J130">
    <cfRule type="cellIs" dxfId="35" priority="37" operator="equal">
      <formula>0</formula>
    </cfRule>
  </conditionalFormatting>
  <conditionalFormatting sqref="D131:D132">
    <cfRule type="cellIs" dxfId="34" priority="35" operator="equal">
      <formula>0</formula>
    </cfRule>
  </conditionalFormatting>
  <conditionalFormatting sqref="J147:J148">
    <cfRule type="cellIs" dxfId="33" priority="20" operator="equal">
      <formula>0</formula>
    </cfRule>
  </conditionalFormatting>
  <conditionalFormatting sqref="E149:E153 G149:G153 I149:I153 B149 B152:B153 C149:C153">
    <cfRule type="cellIs" dxfId="32" priority="34" operator="equal">
      <formula>0</formula>
    </cfRule>
  </conditionalFormatting>
  <conditionalFormatting sqref="F149 F152:F153">
    <cfRule type="cellIs" dxfId="31" priority="32" operator="equal">
      <formula>0</formula>
    </cfRule>
  </conditionalFormatting>
  <conditionalFormatting sqref="H149 H152:H153">
    <cfRule type="cellIs" dxfId="30" priority="31" operator="equal">
      <formula>0</formula>
    </cfRule>
  </conditionalFormatting>
  <conditionalFormatting sqref="D149 D152:D153">
    <cfRule type="cellIs" dxfId="29" priority="33" operator="equal">
      <formula>0</formula>
    </cfRule>
  </conditionalFormatting>
  <conditionalFormatting sqref="E146:E148 G146:G148 I146:I148 C146">
    <cfRule type="cellIs" dxfId="28" priority="30" operator="equal">
      <formula>0</formula>
    </cfRule>
  </conditionalFormatting>
  <conditionalFormatting sqref="B146">
    <cfRule type="cellIs" dxfId="27" priority="29" operator="equal">
      <formula>0</formula>
    </cfRule>
  </conditionalFormatting>
  <conditionalFormatting sqref="B147:C148">
    <cfRule type="cellIs" dxfId="26" priority="28" operator="equal">
      <formula>0</formula>
    </cfRule>
  </conditionalFormatting>
  <conditionalFormatting sqref="F147:F148">
    <cfRule type="cellIs" dxfId="25" priority="25" operator="equal">
      <formula>0</formula>
    </cfRule>
  </conditionalFormatting>
  <conditionalFormatting sqref="H147:H148">
    <cfRule type="cellIs" dxfId="24" priority="23" operator="equal">
      <formula>0</formula>
    </cfRule>
  </conditionalFormatting>
  <conditionalFormatting sqref="D146">
    <cfRule type="cellIs" dxfId="23" priority="27" operator="equal">
      <formula>0</formula>
    </cfRule>
  </conditionalFormatting>
  <conditionalFormatting sqref="F146">
    <cfRule type="cellIs" dxfId="22" priority="26" operator="equal">
      <formula>0</formula>
    </cfRule>
  </conditionalFormatting>
  <conditionalFormatting sqref="H146">
    <cfRule type="cellIs" dxfId="21" priority="24" operator="equal">
      <formula>0</formula>
    </cfRule>
  </conditionalFormatting>
  <conditionalFormatting sqref="J149 J152:J153">
    <cfRule type="cellIs" dxfId="20" priority="22" operator="equal">
      <formula>0</formula>
    </cfRule>
  </conditionalFormatting>
  <conditionalFormatting sqref="J146">
    <cfRule type="cellIs" dxfId="19" priority="21" operator="equal">
      <formula>0</formula>
    </cfRule>
  </conditionalFormatting>
  <conditionalFormatting sqref="D147:D148">
    <cfRule type="cellIs" dxfId="18" priority="19" operator="equal">
      <formula>0</formula>
    </cfRule>
  </conditionalFormatting>
  <conditionalFormatting sqref="J154:J155">
    <cfRule type="cellIs" dxfId="17" priority="13" operator="equal">
      <formula>0</formula>
    </cfRule>
  </conditionalFormatting>
  <conditionalFormatting sqref="E154:E155 G154:G155 I154:I155 C154:C155">
    <cfRule type="cellIs" dxfId="16" priority="18" operator="equal">
      <formula>0</formula>
    </cfRule>
  </conditionalFormatting>
  <conditionalFormatting sqref="B154:B155">
    <cfRule type="cellIs" dxfId="15" priority="17" operator="equal">
      <formula>0</formula>
    </cfRule>
  </conditionalFormatting>
  <conditionalFormatting sqref="D154:D155">
    <cfRule type="cellIs" dxfId="14" priority="16" operator="equal">
      <formula>0</formula>
    </cfRule>
  </conditionalFormatting>
  <conditionalFormatting sqref="F154:F155">
    <cfRule type="cellIs" dxfId="13" priority="15" operator="equal">
      <formula>0</formula>
    </cfRule>
  </conditionalFormatting>
  <conditionalFormatting sqref="H154:H155">
    <cfRule type="cellIs" dxfId="12" priority="14" operator="equal">
      <formula>0</formula>
    </cfRule>
  </conditionalFormatting>
  <conditionalFormatting sqref="J140 J142">
    <cfRule type="cellIs" dxfId="11" priority="8" operator="equal">
      <formula>0</formula>
    </cfRule>
  </conditionalFormatting>
  <conditionalFormatting sqref="E140:E142 G140:G142 I140:I142 B140:C142">
    <cfRule type="cellIs" dxfId="10" priority="12" operator="equal">
      <formula>0</formula>
    </cfRule>
  </conditionalFormatting>
  <conditionalFormatting sqref="F140:F142">
    <cfRule type="cellIs" dxfId="9" priority="10" operator="equal">
      <formula>0</formula>
    </cfRule>
  </conditionalFormatting>
  <conditionalFormatting sqref="H140:H142">
    <cfRule type="cellIs" dxfId="8" priority="9" operator="equal">
      <formula>0</formula>
    </cfRule>
  </conditionalFormatting>
  <conditionalFormatting sqref="D140:D142">
    <cfRule type="cellIs" dxfId="7" priority="11" operator="equal">
      <formula>0</formula>
    </cfRule>
  </conditionalFormatting>
  <conditionalFormatting sqref="J141">
    <cfRule type="cellIs" dxfId="6" priority="7" operator="equal">
      <formula>0</formula>
    </cfRule>
  </conditionalFormatting>
  <conditionalFormatting sqref="J156 J158">
    <cfRule type="cellIs" dxfId="5" priority="2" operator="equal">
      <formula>0</formula>
    </cfRule>
  </conditionalFormatting>
  <conditionalFormatting sqref="E156:E158 G156:G158 I156:I158 B156:C158">
    <cfRule type="cellIs" dxfId="4" priority="6" operator="equal">
      <formula>0</formula>
    </cfRule>
  </conditionalFormatting>
  <conditionalFormatting sqref="F156:F158">
    <cfRule type="cellIs" dxfId="3" priority="4" operator="equal">
      <formula>0</formula>
    </cfRule>
  </conditionalFormatting>
  <conditionalFormatting sqref="H156:H158">
    <cfRule type="cellIs" dxfId="2" priority="3" operator="equal">
      <formula>0</formula>
    </cfRule>
  </conditionalFormatting>
  <conditionalFormatting sqref="D156:D158">
    <cfRule type="cellIs" dxfId="1" priority="5" operator="equal">
      <formula>0</formula>
    </cfRule>
  </conditionalFormatting>
  <conditionalFormatting sqref="J157">
    <cfRule type="cellIs" dxfId="0" priority="1" operator="equal">
      <formula>0</formula>
    </cfRule>
  </conditionalFormatting>
  <pageMargins left="0.23622047244094491" right="0.23622047244094491" top="0.35433070866141736" bottom="0.35433070866141736" header="0.31496062992125984" footer="0.31496062992125984"/>
  <pageSetup paperSize="9" scale="67" orientation="landscape" r:id="rId1"/>
  <rowBreaks count="3" manualBreakCount="3">
    <brk id="40" max="10" man="1"/>
    <brk id="80" max="10" man="1"/>
    <brk id="120" max="10" man="1"/>
  </rowBreaks>
  <colBreaks count="1" manualBreakCount="1">
    <brk id="1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N182"/>
  <sheetViews>
    <sheetView showZeros="0" tabSelected="1" view="pageBreakPreview" topLeftCell="E1" zoomScale="40" zoomScaleNormal="40" zoomScaleSheetLayoutView="40" workbookViewId="0">
      <selection activeCell="B35" sqref="B35"/>
    </sheetView>
  </sheetViews>
  <sheetFormatPr baseColWidth="10" defaultRowHeight="12"/>
  <cols>
    <col min="1" max="1" width="11.42578125" style="65"/>
    <col min="2" max="2" width="52.28515625" style="65" customWidth="1"/>
    <col min="3" max="3" width="2.85546875" style="65" customWidth="1"/>
    <col min="4" max="4" width="52.28515625" style="65" customWidth="1"/>
    <col min="5" max="5" width="2.85546875" style="65" customWidth="1"/>
    <col min="6" max="6" width="52.28515625" style="65" customWidth="1"/>
    <col min="7" max="7" width="2.85546875" style="65" customWidth="1"/>
    <col min="8" max="8" width="52.28515625" style="65" customWidth="1"/>
    <col min="9" max="9" width="2.85546875" style="65" customWidth="1"/>
    <col min="10" max="10" width="52.28515625" style="65" customWidth="1"/>
    <col min="11" max="11" width="8.7109375" style="65" customWidth="1"/>
    <col min="12" max="12" width="31" style="65" customWidth="1"/>
    <col min="13" max="14" width="69.42578125" style="65" customWidth="1"/>
    <col min="15" max="257" width="11.42578125" style="65"/>
    <col min="258" max="258" width="52.28515625" style="65" customWidth="1"/>
    <col min="259" max="259" width="2.85546875" style="65" customWidth="1"/>
    <col min="260" max="260" width="52.28515625" style="65" customWidth="1"/>
    <col min="261" max="261" width="2.85546875" style="65" customWidth="1"/>
    <col min="262" max="262" width="52.28515625" style="65" customWidth="1"/>
    <col min="263" max="263" width="2.85546875" style="65" customWidth="1"/>
    <col min="264" max="264" width="52.28515625" style="65" customWidth="1"/>
    <col min="265" max="265" width="2.85546875" style="65" customWidth="1"/>
    <col min="266" max="266" width="52.28515625" style="65" customWidth="1"/>
    <col min="267" max="267" width="8.7109375" style="65" customWidth="1"/>
    <col min="268" max="268" width="6.7109375" style="65" customWidth="1"/>
    <col min="269" max="269" width="28.5703125" style="65" customWidth="1"/>
    <col min="270" max="270" width="17.7109375" style="65" customWidth="1"/>
    <col min="271" max="513" width="11.42578125" style="65"/>
    <col min="514" max="514" width="52.28515625" style="65" customWidth="1"/>
    <col min="515" max="515" width="2.85546875" style="65" customWidth="1"/>
    <col min="516" max="516" width="52.28515625" style="65" customWidth="1"/>
    <col min="517" max="517" width="2.85546875" style="65" customWidth="1"/>
    <col min="518" max="518" width="52.28515625" style="65" customWidth="1"/>
    <col min="519" max="519" width="2.85546875" style="65" customWidth="1"/>
    <col min="520" max="520" width="52.28515625" style="65" customWidth="1"/>
    <col min="521" max="521" width="2.85546875" style="65" customWidth="1"/>
    <col min="522" max="522" width="52.28515625" style="65" customWidth="1"/>
    <col min="523" max="523" width="8.7109375" style="65" customWidth="1"/>
    <col min="524" max="524" width="6.7109375" style="65" customWidth="1"/>
    <col min="525" max="525" width="28.5703125" style="65" customWidth="1"/>
    <col min="526" max="526" width="17.7109375" style="65" customWidth="1"/>
    <col min="527" max="769" width="11.42578125" style="65"/>
    <col min="770" max="770" width="52.28515625" style="65" customWidth="1"/>
    <col min="771" max="771" width="2.85546875" style="65" customWidth="1"/>
    <col min="772" max="772" width="52.28515625" style="65" customWidth="1"/>
    <col min="773" max="773" width="2.85546875" style="65" customWidth="1"/>
    <col min="774" max="774" width="52.28515625" style="65" customWidth="1"/>
    <col min="775" max="775" width="2.85546875" style="65" customWidth="1"/>
    <col min="776" max="776" width="52.28515625" style="65" customWidth="1"/>
    <col min="777" max="777" width="2.85546875" style="65" customWidth="1"/>
    <col min="778" max="778" width="52.28515625" style="65" customWidth="1"/>
    <col min="779" max="779" width="8.7109375" style="65" customWidth="1"/>
    <col min="780" max="780" width="6.7109375" style="65" customWidth="1"/>
    <col min="781" max="781" width="28.5703125" style="65" customWidth="1"/>
    <col min="782" max="782" width="17.7109375" style="65" customWidth="1"/>
    <col min="783" max="1025" width="11.42578125" style="65"/>
    <col min="1026" max="1026" width="52.28515625" style="65" customWidth="1"/>
    <col min="1027" max="1027" width="2.85546875" style="65" customWidth="1"/>
    <col min="1028" max="1028" width="52.28515625" style="65" customWidth="1"/>
    <col min="1029" max="1029" width="2.85546875" style="65" customWidth="1"/>
    <col min="1030" max="1030" width="52.28515625" style="65" customWidth="1"/>
    <col min="1031" max="1031" width="2.85546875" style="65" customWidth="1"/>
    <col min="1032" max="1032" width="52.28515625" style="65" customWidth="1"/>
    <col min="1033" max="1033" width="2.85546875" style="65" customWidth="1"/>
    <col min="1034" max="1034" width="52.28515625" style="65" customWidth="1"/>
    <col min="1035" max="1035" width="8.7109375" style="65" customWidth="1"/>
    <col min="1036" max="1036" width="6.7109375" style="65" customWidth="1"/>
    <col min="1037" max="1037" width="28.5703125" style="65" customWidth="1"/>
    <col min="1038" max="1038" width="17.7109375" style="65" customWidth="1"/>
    <col min="1039" max="1281" width="11.42578125" style="65"/>
    <col min="1282" max="1282" width="52.28515625" style="65" customWidth="1"/>
    <col min="1283" max="1283" width="2.85546875" style="65" customWidth="1"/>
    <col min="1284" max="1284" width="52.28515625" style="65" customWidth="1"/>
    <col min="1285" max="1285" width="2.85546875" style="65" customWidth="1"/>
    <col min="1286" max="1286" width="52.28515625" style="65" customWidth="1"/>
    <col min="1287" max="1287" width="2.85546875" style="65" customWidth="1"/>
    <col min="1288" max="1288" width="52.28515625" style="65" customWidth="1"/>
    <col min="1289" max="1289" width="2.85546875" style="65" customWidth="1"/>
    <col min="1290" max="1290" width="52.28515625" style="65" customWidth="1"/>
    <col min="1291" max="1291" width="8.7109375" style="65" customWidth="1"/>
    <col min="1292" max="1292" width="6.7109375" style="65" customWidth="1"/>
    <col min="1293" max="1293" width="28.5703125" style="65" customWidth="1"/>
    <col min="1294" max="1294" width="17.7109375" style="65" customWidth="1"/>
    <col min="1295" max="1537" width="11.42578125" style="65"/>
    <col min="1538" max="1538" width="52.28515625" style="65" customWidth="1"/>
    <col min="1539" max="1539" width="2.85546875" style="65" customWidth="1"/>
    <col min="1540" max="1540" width="52.28515625" style="65" customWidth="1"/>
    <col min="1541" max="1541" width="2.85546875" style="65" customWidth="1"/>
    <col min="1542" max="1542" width="52.28515625" style="65" customWidth="1"/>
    <col min="1543" max="1543" width="2.85546875" style="65" customWidth="1"/>
    <col min="1544" max="1544" width="52.28515625" style="65" customWidth="1"/>
    <col min="1545" max="1545" width="2.85546875" style="65" customWidth="1"/>
    <col min="1546" max="1546" width="52.28515625" style="65" customWidth="1"/>
    <col min="1547" max="1547" width="8.7109375" style="65" customWidth="1"/>
    <col min="1548" max="1548" width="6.7109375" style="65" customWidth="1"/>
    <col min="1549" max="1549" width="28.5703125" style="65" customWidth="1"/>
    <col min="1550" max="1550" width="17.7109375" style="65" customWidth="1"/>
    <col min="1551" max="1793" width="11.42578125" style="65"/>
    <col min="1794" max="1794" width="52.28515625" style="65" customWidth="1"/>
    <col min="1795" max="1795" width="2.85546875" style="65" customWidth="1"/>
    <col min="1796" max="1796" width="52.28515625" style="65" customWidth="1"/>
    <col min="1797" max="1797" width="2.85546875" style="65" customWidth="1"/>
    <col min="1798" max="1798" width="52.28515625" style="65" customWidth="1"/>
    <col min="1799" max="1799" width="2.85546875" style="65" customWidth="1"/>
    <col min="1800" max="1800" width="52.28515625" style="65" customWidth="1"/>
    <col min="1801" max="1801" width="2.85546875" style="65" customWidth="1"/>
    <col min="1802" max="1802" width="52.28515625" style="65" customWidth="1"/>
    <col min="1803" max="1803" width="8.7109375" style="65" customWidth="1"/>
    <col min="1804" max="1804" width="6.7109375" style="65" customWidth="1"/>
    <col min="1805" max="1805" width="28.5703125" style="65" customWidth="1"/>
    <col min="1806" max="1806" width="17.7109375" style="65" customWidth="1"/>
    <col min="1807" max="2049" width="11.42578125" style="65"/>
    <col min="2050" max="2050" width="52.28515625" style="65" customWidth="1"/>
    <col min="2051" max="2051" width="2.85546875" style="65" customWidth="1"/>
    <col min="2052" max="2052" width="52.28515625" style="65" customWidth="1"/>
    <col min="2053" max="2053" width="2.85546875" style="65" customWidth="1"/>
    <col min="2054" max="2054" width="52.28515625" style="65" customWidth="1"/>
    <col min="2055" max="2055" width="2.85546875" style="65" customWidth="1"/>
    <col min="2056" max="2056" width="52.28515625" style="65" customWidth="1"/>
    <col min="2057" max="2057" width="2.85546875" style="65" customWidth="1"/>
    <col min="2058" max="2058" width="52.28515625" style="65" customWidth="1"/>
    <col min="2059" max="2059" width="8.7109375" style="65" customWidth="1"/>
    <col min="2060" max="2060" width="6.7109375" style="65" customWidth="1"/>
    <col min="2061" max="2061" width="28.5703125" style="65" customWidth="1"/>
    <col min="2062" max="2062" width="17.7109375" style="65" customWidth="1"/>
    <col min="2063" max="2305" width="11.42578125" style="65"/>
    <col min="2306" max="2306" width="52.28515625" style="65" customWidth="1"/>
    <col min="2307" max="2307" width="2.85546875" style="65" customWidth="1"/>
    <col min="2308" max="2308" width="52.28515625" style="65" customWidth="1"/>
    <col min="2309" max="2309" width="2.85546875" style="65" customWidth="1"/>
    <col min="2310" max="2310" width="52.28515625" style="65" customWidth="1"/>
    <col min="2311" max="2311" width="2.85546875" style="65" customWidth="1"/>
    <col min="2312" max="2312" width="52.28515625" style="65" customWidth="1"/>
    <col min="2313" max="2313" width="2.85546875" style="65" customWidth="1"/>
    <col min="2314" max="2314" width="52.28515625" style="65" customWidth="1"/>
    <col min="2315" max="2315" width="8.7109375" style="65" customWidth="1"/>
    <col min="2316" max="2316" width="6.7109375" style="65" customWidth="1"/>
    <col min="2317" max="2317" width="28.5703125" style="65" customWidth="1"/>
    <col min="2318" max="2318" width="17.7109375" style="65" customWidth="1"/>
    <col min="2319" max="2561" width="11.42578125" style="65"/>
    <col min="2562" max="2562" width="52.28515625" style="65" customWidth="1"/>
    <col min="2563" max="2563" width="2.85546875" style="65" customWidth="1"/>
    <col min="2564" max="2564" width="52.28515625" style="65" customWidth="1"/>
    <col min="2565" max="2565" width="2.85546875" style="65" customWidth="1"/>
    <col min="2566" max="2566" width="52.28515625" style="65" customWidth="1"/>
    <col min="2567" max="2567" width="2.85546875" style="65" customWidth="1"/>
    <col min="2568" max="2568" width="52.28515625" style="65" customWidth="1"/>
    <col min="2569" max="2569" width="2.85546875" style="65" customWidth="1"/>
    <col min="2570" max="2570" width="52.28515625" style="65" customWidth="1"/>
    <col min="2571" max="2571" width="8.7109375" style="65" customWidth="1"/>
    <col min="2572" max="2572" width="6.7109375" style="65" customWidth="1"/>
    <col min="2573" max="2573" width="28.5703125" style="65" customWidth="1"/>
    <col min="2574" max="2574" width="17.7109375" style="65" customWidth="1"/>
    <col min="2575" max="2817" width="11.42578125" style="65"/>
    <col min="2818" max="2818" width="52.28515625" style="65" customWidth="1"/>
    <col min="2819" max="2819" width="2.85546875" style="65" customWidth="1"/>
    <col min="2820" max="2820" width="52.28515625" style="65" customWidth="1"/>
    <col min="2821" max="2821" width="2.85546875" style="65" customWidth="1"/>
    <col min="2822" max="2822" width="52.28515625" style="65" customWidth="1"/>
    <col min="2823" max="2823" width="2.85546875" style="65" customWidth="1"/>
    <col min="2824" max="2824" width="52.28515625" style="65" customWidth="1"/>
    <col min="2825" max="2825" width="2.85546875" style="65" customWidth="1"/>
    <col min="2826" max="2826" width="52.28515625" style="65" customWidth="1"/>
    <col min="2827" max="2827" width="8.7109375" style="65" customWidth="1"/>
    <col min="2828" max="2828" width="6.7109375" style="65" customWidth="1"/>
    <col min="2829" max="2829" width="28.5703125" style="65" customWidth="1"/>
    <col min="2830" max="2830" width="17.7109375" style="65" customWidth="1"/>
    <col min="2831" max="3073" width="11.42578125" style="65"/>
    <col min="3074" max="3074" width="52.28515625" style="65" customWidth="1"/>
    <col min="3075" max="3075" width="2.85546875" style="65" customWidth="1"/>
    <col min="3076" max="3076" width="52.28515625" style="65" customWidth="1"/>
    <col min="3077" max="3077" width="2.85546875" style="65" customWidth="1"/>
    <col min="3078" max="3078" width="52.28515625" style="65" customWidth="1"/>
    <col min="3079" max="3079" width="2.85546875" style="65" customWidth="1"/>
    <col min="3080" max="3080" width="52.28515625" style="65" customWidth="1"/>
    <col min="3081" max="3081" width="2.85546875" style="65" customWidth="1"/>
    <col min="3082" max="3082" width="52.28515625" style="65" customWidth="1"/>
    <col min="3083" max="3083" width="8.7109375" style="65" customWidth="1"/>
    <col min="3084" max="3084" width="6.7109375" style="65" customWidth="1"/>
    <col min="3085" max="3085" width="28.5703125" style="65" customWidth="1"/>
    <col min="3086" max="3086" width="17.7109375" style="65" customWidth="1"/>
    <col min="3087" max="3329" width="11.42578125" style="65"/>
    <col min="3330" max="3330" width="52.28515625" style="65" customWidth="1"/>
    <col min="3331" max="3331" width="2.85546875" style="65" customWidth="1"/>
    <col min="3332" max="3332" width="52.28515625" style="65" customWidth="1"/>
    <col min="3333" max="3333" width="2.85546875" style="65" customWidth="1"/>
    <col min="3334" max="3334" width="52.28515625" style="65" customWidth="1"/>
    <col min="3335" max="3335" width="2.85546875" style="65" customWidth="1"/>
    <col min="3336" max="3336" width="52.28515625" style="65" customWidth="1"/>
    <col min="3337" max="3337" width="2.85546875" style="65" customWidth="1"/>
    <col min="3338" max="3338" width="52.28515625" style="65" customWidth="1"/>
    <col min="3339" max="3339" width="8.7109375" style="65" customWidth="1"/>
    <col min="3340" max="3340" width="6.7109375" style="65" customWidth="1"/>
    <col min="3341" max="3341" width="28.5703125" style="65" customWidth="1"/>
    <col min="3342" max="3342" width="17.7109375" style="65" customWidth="1"/>
    <col min="3343" max="3585" width="11.42578125" style="65"/>
    <col min="3586" max="3586" width="52.28515625" style="65" customWidth="1"/>
    <col min="3587" max="3587" width="2.85546875" style="65" customWidth="1"/>
    <col min="3588" max="3588" width="52.28515625" style="65" customWidth="1"/>
    <col min="3589" max="3589" width="2.85546875" style="65" customWidth="1"/>
    <col min="3590" max="3590" width="52.28515625" style="65" customWidth="1"/>
    <col min="3591" max="3591" width="2.85546875" style="65" customWidth="1"/>
    <col min="3592" max="3592" width="52.28515625" style="65" customWidth="1"/>
    <col min="3593" max="3593" width="2.85546875" style="65" customWidth="1"/>
    <col min="3594" max="3594" width="52.28515625" style="65" customWidth="1"/>
    <col min="3595" max="3595" width="8.7109375" style="65" customWidth="1"/>
    <col min="3596" max="3596" width="6.7109375" style="65" customWidth="1"/>
    <col min="3597" max="3597" width="28.5703125" style="65" customWidth="1"/>
    <col min="3598" max="3598" width="17.7109375" style="65" customWidth="1"/>
    <col min="3599" max="3841" width="11.42578125" style="65"/>
    <col min="3842" max="3842" width="52.28515625" style="65" customWidth="1"/>
    <col min="3843" max="3843" width="2.85546875" style="65" customWidth="1"/>
    <col min="3844" max="3844" width="52.28515625" style="65" customWidth="1"/>
    <col min="3845" max="3845" width="2.85546875" style="65" customWidth="1"/>
    <col min="3846" max="3846" width="52.28515625" style="65" customWidth="1"/>
    <col min="3847" max="3847" width="2.85546875" style="65" customWidth="1"/>
    <col min="3848" max="3848" width="52.28515625" style="65" customWidth="1"/>
    <col min="3849" max="3849" width="2.85546875" style="65" customWidth="1"/>
    <col min="3850" max="3850" width="52.28515625" style="65" customWidth="1"/>
    <col min="3851" max="3851" width="8.7109375" style="65" customWidth="1"/>
    <col min="3852" max="3852" width="6.7109375" style="65" customWidth="1"/>
    <col min="3853" max="3853" width="28.5703125" style="65" customWidth="1"/>
    <col min="3854" max="3854" width="17.7109375" style="65" customWidth="1"/>
    <col min="3855" max="4097" width="11.42578125" style="65"/>
    <col min="4098" max="4098" width="52.28515625" style="65" customWidth="1"/>
    <col min="4099" max="4099" width="2.85546875" style="65" customWidth="1"/>
    <col min="4100" max="4100" width="52.28515625" style="65" customWidth="1"/>
    <col min="4101" max="4101" width="2.85546875" style="65" customWidth="1"/>
    <col min="4102" max="4102" width="52.28515625" style="65" customWidth="1"/>
    <col min="4103" max="4103" width="2.85546875" style="65" customWidth="1"/>
    <col min="4104" max="4104" width="52.28515625" style="65" customWidth="1"/>
    <col min="4105" max="4105" width="2.85546875" style="65" customWidth="1"/>
    <col min="4106" max="4106" width="52.28515625" style="65" customWidth="1"/>
    <col min="4107" max="4107" width="8.7109375" style="65" customWidth="1"/>
    <col min="4108" max="4108" width="6.7109375" style="65" customWidth="1"/>
    <col min="4109" max="4109" width="28.5703125" style="65" customWidth="1"/>
    <col min="4110" max="4110" width="17.7109375" style="65" customWidth="1"/>
    <col min="4111" max="4353" width="11.42578125" style="65"/>
    <col min="4354" max="4354" width="52.28515625" style="65" customWidth="1"/>
    <col min="4355" max="4355" width="2.85546875" style="65" customWidth="1"/>
    <col min="4356" max="4356" width="52.28515625" style="65" customWidth="1"/>
    <col min="4357" max="4357" width="2.85546875" style="65" customWidth="1"/>
    <col min="4358" max="4358" width="52.28515625" style="65" customWidth="1"/>
    <col min="4359" max="4359" width="2.85546875" style="65" customWidth="1"/>
    <col min="4360" max="4360" width="52.28515625" style="65" customWidth="1"/>
    <col min="4361" max="4361" width="2.85546875" style="65" customWidth="1"/>
    <col min="4362" max="4362" width="52.28515625" style="65" customWidth="1"/>
    <col min="4363" max="4363" width="8.7109375" style="65" customWidth="1"/>
    <col min="4364" max="4364" width="6.7109375" style="65" customWidth="1"/>
    <col min="4365" max="4365" width="28.5703125" style="65" customWidth="1"/>
    <col min="4366" max="4366" width="17.7109375" style="65" customWidth="1"/>
    <col min="4367" max="4609" width="11.42578125" style="65"/>
    <col min="4610" max="4610" width="52.28515625" style="65" customWidth="1"/>
    <col min="4611" max="4611" width="2.85546875" style="65" customWidth="1"/>
    <col min="4612" max="4612" width="52.28515625" style="65" customWidth="1"/>
    <col min="4613" max="4613" width="2.85546875" style="65" customWidth="1"/>
    <col min="4614" max="4614" width="52.28515625" style="65" customWidth="1"/>
    <col min="4615" max="4615" width="2.85546875" style="65" customWidth="1"/>
    <col min="4616" max="4616" width="52.28515625" style="65" customWidth="1"/>
    <col min="4617" max="4617" width="2.85546875" style="65" customWidth="1"/>
    <col min="4618" max="4618" width="52.28515625" style="65" customWidth="1"/>
    <col min="4619" max="4619" width="8.7109375" style="65" customWidth="1"/>
    <col min="4620" max="4620" width="6.7109375" style="65" customWidth="1"/>
    <col min="4621" max="4621" width="28.5703125" style="65" customWidth="1"/>
    <col min="4622" max="4622" width="17.7109375" style="65" customWidth="1"/>
    <col min="4623" max="4865" width="11.42578125" style="65"/>
    <col min="4866" max="4866" width="52.28515625" style="65" customWidth="1"/>
    <col min="4867" max="4867" width="2.85546875" style="65" customWidth="1"/>
    <col min="4868" max="4868" width="52.28515625" style="65" customWidth="1"/>
    <col min="4869" max="4869" width="2.85546875" style="65" customWidth="1"/>
    <col min="4870" max="4870" width="52.28515625" style="65" customWidth="1"/>
    <col min="4871" max="4871" width="2.85546875" style="65" customWidth="1"/>
    <col min="4872" max="4872" width="52.28515625" style="65" customWidth="1"/>
    <col min="4873" max="4873" width="2.85546875" style="65" customWidth="1"/>
    <col min="4874" max="4874" width="52.28515625" style="65" customWidth="1"/>
    <col min="4875" max="4875" width="8.7109375" style="65" customWidth="1"/>
    <col min="4876" max="4876" width="6.7109375" style="65" customWidth="1"/>
    <col min="4877" max="4877" width="28.5703125" style="65" customWidth="1"/>
    <col min="4878" max="4878" width="17.7109375" style="65" customWidth="1"/>
    <col min="4879" max="5121" width="11.42578125" style="65"/>
    <col min="5122" max="5122" width="52.28515625" style="65" customWidth="1"/>
    <col min="5123" max="5123" width="2.85546875" style="65" customWidth="1"/>
    <col min="5124" max="5124" width="52.28515625" style="65" customWidth="1"/>
    <col min="5125" max="5125" width="2.85546875" style="65" customWidth="1"/>
    <col min="5126" max="5126" width="52.28515625" style="65" customWidth="1"/>
    <col min="5127" max="5127" width="2.85546875" style="65" customWidth="1"/>
    <col min="5128" max="5128" width="52.28515625" style="65" customWidth="1"/>
    <col min="5129" max="5129" width="2.85546875" style="65" customWidth="1"/>
    <col min="5130" max="5130" width="52.28515625" style="65" customWidth="1"/>
    <col min="5131" max="5131" width="8.7109375" style="65" customWidth="1"/>
    <col min="5132" max="5132" width="6.7109375" style="65" customWidth="1"/>
    <col min="5133" max="5133" width="28.5703125" style="65" customWidth="1"/>
    <col min="5134" max="5134" width="17.7109375" style="65" customWidth="1"/>
    <col min="5135" max="5377" width="11.42578125" style="65"/>
    <col min="5378" max="5378" width="52.28515625" style="65" customWidth="1"/>
    <col min="5379" max="5379" width="2.85546875" style="65" customWidth="1"/>
    <col min="5380" max="5380" width="52.28515625" style="65" customWidth="1"/>
    <col min="5381" max="5381" width="2.85546875" style="65" customWidth="1"/>
    <col min="5382" max="5382" width="52.28515625" style="65" customWidth="1"/>
    <col min="5383" max="5383" width="2.85546875" style="65" customWidth="1"/>
    <col min="5384" max="5384" width="52.28515625" style="65" customWidth="1"/>
    <col min="5385" max="5385" width="2.85546875" style="65" customWidth="1"/>
    <col min="5386" max="5386" width="52.28515625" style="65" customWidth="1"/>
    <col min="5387" max="5387" width="8.7109375" style="65" customWidth="1"/>
    <col min="5388" max="5388" width="6.7109375" style="65" customWidth="1"/>
    <col min="5389" max="5389" width="28.5703125" style="65" customWidth="1"/>
    <col min="5390" max="5390" width="17.7109375" style="65" customWidth="1"/>
    <col min="5391" max="5633" width="11.42578125" style="65"/>
    <col min="5634" max="5634" width="52.28515625" style="65" customWidth="1"/>
    <col min="5635" max="5635" width="2.85546875" style="65" customWidth="1"/>
    <col min="5636" max="5636" width="52.28515625" style="65" customWidth="1"/>
    <col min="5637" max="5637" width="2.85546875" style="65" customWidth="1"/>
    <col min="5638" max="5638" width="52.28515625" style="65" customWidth="1"/>
    <col min="5639" max="5639" width="2.85546875" style="65" customWidth="1"/>
    <col min="5640" max="5640" width="52.28515625" style="65" customWidth="1"/>
    <col min="5641" max="5641" width="2.85546875" style="65" customWidth="1"/>
    <col min="5642" max="5642" width="52.28515625" style="65" customWidth="1"/>
    <col min="5643" max="5643" width="8.7109375" style="65" customWidth="1"/>
    <col min="5644" max="5644" width="6.7109375" style="65" customWidth="1"/>
    <col min="5645" max="5645" width="28.5703125" style="65" customWidth="1"/>
    <col min="5646" max="5646" width="17.7109375" style="65" customWidth="1"/>
    <col min="5647" max="5889" width="11.42578125" style="65"/>
    <col min="5890" max="5890" width="52.28515625" style="65" customWidth="1"/>
    <col min="5891" max="5891" width="2.85546875" style="65" customWidth="1"/>
    <col min="5892" max="5892" width="52.28515625" style="65" customWidth="1"/>
    <col min="5893" max="5893" width="2.85546875" style="65" customWidth="1"/>
    <col min="5894" max="5894" width="52.28515625" style="65" customWidth="1"/>
    <col min="5895" max="5895" width="2.85546875" style="65" customWidth="1"/>
    <col min="5896" max="5896" width="52.28515625" style="65" customWidth="1"/>
    <col min="5897" max="5897" width="2.85546875" style="65" customWidth="1"/>
    <col min="5898" max="5898" width="52.28515625" style="65" customWidth="1"/>
    <col min="5899" max="5899" width="8.7109375" style="65" customWidth="1"/>
    <col min="5900" max="5900" width="6.7109375" style="65" customWidth="1"/>
    <col min="5901" max="5901" width="28.5703125" style="65" customWidth="1"/>
    <col min="5902" max="5902" width="17.7109375" style="65" customWidth="1"/>
    <col min="5903" max="6145" width="11.42578125" style="65"/>
    <col min="6146" max="6146" width="52.28515625" style="65" customWidth="1"/>
    <col min="6147" max="6147" width="2.85546875" style="65" customWidth="1"/>
    <col min="6148" max="6148" width="52.28515625" style="65" customWidth="1"/>
    <col min="6149" max="6149" width="2.85546875" style="65" customWidth="1"/>
    <col min="6150" max="6150" width="52.28515625" style="65" customWidth="1"/>
    <col min="6151" max="6151" width="2.85546875" style="65" customWidth="1"/>
    <col min="6152" max="6152" width="52.28515625" style="65" customWidth="1"/>
    <col min="6153" max="6153" width="2.85546875" style="65" customWidth="1"/>
    <col min="6154" max="6154" width="52.28515625" style="65" customWidth="1"/>
    <col min="6155" max="6155" width="8.7109375" style="65" customWidth="1"/>
    <col min="6156" max="6156" width="6.7109375" style="65" customWidth="1"/>
    <col min="6157" max="6157" width="28.5703125" style="65" customWidth="1"/>
    <col min="6158" max="6158" width="17.7109375" style="65" customWidth="1"/>
    <col min="6159" max="6401" width="11.42578125" style="65"/>
    <col min="6402" max="6402" width="52.28515625" style="65" customWidth="1"/>
    <col min="6403" max="6403" width="2.85546875" style="65" customWidth="1"/>
    <col min="6404" max="6404" width="52.28515625" style="65" customWidth="1"/>
    <col min="6405" max="6405" width="2.85546875" style="65" customWidth="1"/>
    <col min="6406" max="6406" width="52.28515625" style="65" customWidth="1"/>
    <col min="6407" max="6407" width="2.85546875" style="65" customWidth="1"/>
    <col min="6408" max="6408" width="52.28515625" style="65" customWidth="1"/>
    <col min="6409" max="6409" width="2.85546875" style="65" customWidth="1"/>
    <col min="6410" max="6410" width="52.28515625" style="65" customWidth="1"/>
    <col min="6411" max="6411" width="8.7109375" style="65" customWidth="1"/>
    <col min="6412" max="6412" width="6.7109375" style="65" customWidth="1"/>
    <col min="6413" max="6413" width="28.5703125" style="65" customWidth="1"/>
    <col min="6414" max="6414" width="17.7109375" style="65" customWidth="1"/>
    <col min="6415" max="6657" width="11.42578125" style="65"/>
    <col min="6658" max="6658" width="52.28515625" style="65" customWidth="1"/>
    <col min="6659" max="6659" width="2.85546875" style="65" customWidth="1"/>
    <col min="6660" max="6660" width="52.28515625" style="65" customWidth="1"/>
    <col min="6661" max="6661" width="2.85546875" style="65" customWidth="1"/>
    <col min="6662" max="6662" width="52.28515625" style="65" customWidth="1"/>
    <col min="6663" max="6663" width="2.85546875" style="65" customWidth="1"/>
    <col min="6664" max="6664" width="52.28515625" style="65" customWidth="1"/>
    <col min="6665" max="6665" width="2.85546875" style="65" customWidth="1"/>
    <col min="6666" max="6666" width="52.28515625" style="65" customWidth="1"/>
    <col min="6667" max="6667" width="8.7109375" style="65" customWidth="1"/>
    <col min="6668" max="6668" width="6.7109375" style="65" customWidth="1"/>
    <col min="6669" max="6669" width="28.5703125" style="65" customWidth="1"/>
    <col min="6670" max="6670" width="17.7109375" style="65" customWidth="1"/>
    <col min="6671" max="6913" width="11.42578125" style="65"/>
    <col min="6914" max="6914" width="52.28515625" style="65" customWidth="1"/>
    <col min="6915" max="6915" width="2.85546875" style="65" customWidth="1"/>
    <col min="6916" max="6916" width="52.28515625" style="65" customWidth="1"/>
    <col min="6917" max="6917" width="2.85546875" style="65" customWidth="1"/>
    <col min="6918" max="6918" width="52.28515625" style="65" customWidth="1"/>
    <col min="6919" max="6919" width="2.85546875" style="65" customWidth="1"/>
    <col min="6920" max="6920" width="52.28515625" style="65" customWidth="1"/>
    <col min="6921" max="6921" width="2.85546875" style="65" customWidth="1"/>
    <col min="6922" max="6922" width="52.28515625" style="65" customWidth="1"/>
    <col min="6923" max="6923" width="8.7109375" style="65" customWidth="1"/>
    <col min="6924" max="6924" width="6.7109375" style="65" customWidth="1"/>
    <col min="6925" max="6925" width="28.5703125" style="65" customWidth="1"/>
    <col min="6926" max="6926" width="17.7109375" style="65" customWidth="1"/>
    <col min="6927" max="7169" width="11.42578125" style="65"/>
    <col min="7170" max="7170" width="52.28515625" style="65" customWidth="1"/>
    <col min="7171" max="7171" width="2.85546875" style="65" customWidth="1"/>
    <col min="7172" max="7172" width="52.28515625" style="65" customWidth="1"/>
    <col min="7173" max="7173" width="2.85546875" style="65" customWidth="1"/>
    <col min="7174" max="7174" width="52.28515625" style="65" customWidth="1"/>
    <col min="7175" max="7175" width="2.85546875" style="65" customWidth="1"/>
    <col min="7176" max="7176" width="52.28515625" style="65" customWidth="1"/>
    <col min="7177" max="7177" width="2.85546875" style="65" customWidth="1"/>
    <col min="7178" max="7178" width="52.28515625" style="65" customWidth="1"/>
    <col min="7179" max="7179" width="8.7109375" style="65" customWidth="1"/>
    <col min="7180" max="7180" width="6.7109375" style="65" customWidth="1"/>
    <col min="7181" max="7181" width="28.5703125" style="65" customWidth="1"/>
    <col min="7182" max="7182" width="17.7109375" style="65" customWidth="1"/>
    <col min="7183" max="7425" width="11.42578125" style="65"/>
    <col min="7426" max="7426" width="52.28515625" style="65" customWidth="1"/>
    <col min="7427" max="7427" width="2.85546875" style="65" customWidth="1"/>
    <col min="7428" max="7428" width="52.28515625" style="65" customWidth="1"/>
    <col min="7429" max="7429" width="2.85546875" style="65" customWidth="1"/>
    <col min="7430" max="7430" width="52.28515625" style="65" customWidth="1"/>
    <col min="7431" max="7431" width="2.85546875" style="65" customWidth="1"/>
    <col min="7432" max="7432" width="52.28515625" style="65" customWidth="1"/>
    <col min="7433" max="7433" width="2.85546875" style="65" customWidth="1"/>
    <col min="7434" max="7434" width="52.28515625" style="65" customWidth="1"/>
    <col min="7435" max="7435" width="8.7109375" style="65" customWidth="1"/>
    <col min="7436" max="7436" width="6.7109375" style="65" customWidth="1"/>
    <col min="7437" max="7437" width="28.5703125" style="65" customWidth="1"/>
    <col min="7438" max="7438" width="17.7109375" style="65" customWidth="1"/>
    <col min="7439" max="7681" width="11.42578125" style="65"/>
    <col min="7682" max="7682" width="52.28515625" style="65" customWidth="1"/>
    <col min="7683" max="7683" width="2.85546875" style="65" customWidth="1"/>
    <col min="7684" max="7684" width="52.28515625" style="65" customWidth="1"/>
    <col min="7685" max="7685" width="2.85546875" style="65" customWidth="1"/>
    <col min="7686" max="7686" width="52.28515625" style="65" customWidth="1"/>
    <col min="7687" max="7687" width="2.85546875" style="65" customWidth="1"/>
    <col min="7688" max="7688" width="52.28515625" style="65" customWidth="1"/>
    <col min="7689" max="7689" width="2.85546875" style="65" customWidth="1"/>
    <col min="7690" max="7690" width="52.28515625" style="65" customWidth="1"/>
    <col min="7691" max="7691" width="8.7109375" style="65" customWidth="1"/>
    <col min="7692" max="7692" width="6.7109375" style="65" customWidth="1"/>
    <col min="7693" max="7693" width="28.5703125" style="65" customWidth="1"/>
    <col min="7694" max="7694" width="17.7109375" style="65" customWidth="1"/>
    <col min="7695" max="7937" width="11.42578125" style="65"/>
    <col min="7938" max="7938" width="52.28515625" style="65" customWidth="1"/>
    <col min="7939" max="7939" width="2.85546875" style="65" customWidth="1"/>
    <col min="7940" max="7940" width="52.28515625" style="65" customWidth="1"/>
    <col min="7941" max="7941" width="2.85546875" style="65" customWidth="1"/>
    <col min="7942" max="7942" width="52.28515625" style="65" customWidth="1"/>
    <col min="7943" max="7943" width="2.85546875" style="65" customWidth="1"/>
    <col min="7944" max="7944" width="52.28515625" style="65" customWidth="1"/>
    <col min="7945" max="7945" width="2.85546875" style="65" customWidth="1"/>
    <col min="7946" max="7946" width="52.28515625" style="65" customWidth="1"/>
    <col min="7947" max="7947" width="8.7109375" style="65" customWidth="1"/>
    <col min="7948" max="7948" width="6.7109375" style="65" customWidth="1"/>
    <col min="7949" max="7949" width="28.5703125" style="65" customWidth="1"/>
    <col min="7950" max="7950" width="17.7109375" style="65" customWidth="1"/>
    <col min="7951" max="8193" width="11.42578125" style="65"/>
    <col min="8194" max="8194" width="52.28515625" style="65" customWidth="1"/>
    <col min="8195" max="8195" width="2.85546875" style="65" customWidth="1"/>
    <col min="8196" max="8196" width="52.28515625" style="65" customWidth="1"/>
    <col min="8197" max="8197" width="2.85546875" style="65" customWidth="1"/>
    <col min="8198" max="8198" width="52.28515625" style="65" customWidth="1"/>
    <col min="8199" max="8199" width="2.85546875" style="65" customWidth="1"/>
    <col min="8200" max="8200" width="52.28515625" style="65" customWidth="1"/>
    <col min="8201" max="8201" width="2.85546875" style="65" customWidth="1"/>
    <col min="8202" max="8202" width="52.28515625" style="65" customWidth="1"/>
    <col min="8203" max="8203" width="8.7109375" style="65" customWidth="1"/>
    <col min="8204" max="8204" width="6.7109375" style="65" customWidth="1"/>
    <col min="8205" max="8205" width="28.5703125" style="65" customWidth="1"/>
    <col min="8206" max="8206" width="17.7109375" style="65" customWidth="1"/>
    <col min="8207" max="8449" width="11.42578125" style="65"/>
    <col min="8450" max="8450" width="52.28515625" style="65" customWidth="1"/>
    <col min="8451" max="8451" width="2.85546875" style="65" customWidth="1"/>
    <col min="8452" max="8452" width="52.28515625" style="65" customWidth="1"/>
    <col min="8453" max="8453" width="2.85546875" style="65" customWidth="1"/>
    <col min="8454" max="8454" width="52.28515625" style="65" customWidth="1"/>
    <col min="8455" max="8455" width="2.85546875" style="65" customWidth="1"/>
    <col min="8456" max="8456" width="52.28515625" style="65" customWidth="1"/>
    <col min="8457" max="8457" width="2.85546875" style="65" customWidth="1"/>
    <col min="8458" max="8458" width="52.28515625" style="65" customWidth="1"/>
    <col min="8459" max="8459" width="8.7109375" style="65" customWidth="1"/>
    <col min="8460" max="8460" width="6.7109375" style="65" customWidth="1"/>
    <col min="8461" max="8461" width="28.5703125" style="65" customWidth="1"/>
    <col min="8462" max="8462" width="17.7109375" style="65" customWidth="1"/>
    <col min="8463" max="8705" width="11.42578125" style="65"/>
    <col min="8706" max="8706" width="52.28515625" style="65" customWidth="1"/>
    <col min="8707" max="8707" width="2.85546875" style="65" customWidth="1"/>
    <col min="8708" max="8708" width="52.28515625" style="65" customWidth="1"/>
    <col min="8709" max="8709" width="2.85546875" style="65" customWidth="1"/>
    <col min="8710" max="8710" width="52.28515625" style="65" customWidth="1"/>
    <col min="8711" max="8711" width="2.85546875" style="65" customWidth="1"/>
    <col min="8712" max="8712" width="52.28515625" style="65" customWidth="1"/>
    <col min="8713" max="8713" width="2.85546875" style="65" customWidth="1"/>
    <col min="8714" max="8714" width="52.28515625" style="65" customWidth="1"/>
    <col min="8715" max="8715" width="8.7109375" style="65" customWidth="1"/>
    <col min="8716" max="8716" width="6.7109375" style="65" customWidth="1"/>
    <col min="8717" max="8717" width="28.5703125" style="65" customWidth="1"/>
    <col min="8718" max="8718" width="17.7109375" style="65" customWidth="1"/>
    <col min="8719" max="8961" width="11.42578125" style="65"/>
    <col min="8962" max="8962" width="52.28515625" style="65" customWidth="1"/>
    <col min="8963" max="8963" width="2.85546875" style="65" customWidth="1"/>
    <col min="8964" max="8964" width="52.28515625" style="65" customWidth="1"/>
    <col min="8965" max="8965" width="2.85546875" style="65" customWidth="1"/>
    <col min="8966" max="8966" width="52.28515625" style="65" customWidth="1"/>
    <col min="8967" max="8967" width="2.85546875" style="65" customWidth="1"/>
    <col min="8968" max="8968" width="52.28515625" style="65" customWidth="1"/>
    <col min="8969" max="8969" width="2.85546875" style="65" customWidth="1"/>
    <col min="8970" max="8970" width="52.28515625" style="65" customWidth="1"/>
    <col min="8971" max="8971" width="8.7109375" style="65" customWidth="1"/>
    <col min="8972" max="8972" width="6.7109375" style="65" customWidth="1"/>
    <col min="8973" max="8973" width="28.5703125" style="65" customWidth="1"/>
    <col min="8974" max="8974" width="17.7109375" style="65" customWidth="1"/>
    <col min="8975" max="9217" width="11.42578125" style="65"/>
    <col min="9218" max="9218" width="52.28515625" style="65" customWidth="1"/>
    <col min="9219" max="9219" width="2.85546875" style="65" customWidth="1"/>
    <col min="9220" max="9220" width="52.28515625" style="65" customWidth="1"/>
    <col min="9221" max="9221" width="2.85546875" style="65" customWidth="1"/>
    <col min="9222" max="9222" width="52.28515625" style="65" customWidth="1"/>
    <col min="9223" max="9223" width="2.85546875" style="65" customWidth="1"/>
    <col min="9224" max="9224" width="52.28515625" style="65" customWidth="1"/>
    <col min="9225" max="9225" width="2.85546875" style="65" customWidth="1"/>
    <col min="9226" max="9226" width="52.28515625" style="65" customWidth="1"/>
    <col min="9227" max="9227" width="8.7109375" style="65" customWidth="1"/>
    <col min="9228" max="9228" width="6.7109375" style="65" customWidth="1"/>
    <col min="9229" max="9229" width="28.5703125" style="65" customWidth="1"/>
    <col min="9230" max="9230" width="17.7109375" style="65" customWidth="1"/>
    <col min="9231" max="9473" width="11.42578125" style="65"/>
    <col min="9474" max="9474" width="52.28515625" style="65" customWidth="1"/>
    <col min="9475" max="9475" width="2.85546875" style="65" customWidth="1"/>
    <col min="9476" max="9476" width="52.28515625" style="65" customWidth="1"/>
    <col min="9477" max="9477" width="2.85546875" style="65" customWidth="1"/>
    <col min="9478" max="9478" width="52.28515625" style="65" customWidth="1"/>
    <col min="9479" max="9479" width="2.85546875" style="65" customWidth="1"/>
    <col min="9480" max="9480" width="52.28515625" style="65" customWidth="1"/>
    <col min="9481" max="9481" width="2.85546875" style="65" customWidth="1"/>
    <col min="9482" max="9482" width="52.28515625" style="65" customWidth="1"/>
    <col min="9483" max="9483" width="8.7109375" style="65" customWidth="1"/>
    <col min="9484" max="9484" width="6.7109375" style="65" customWidth="1"/>
    <col min="9485" max="9485" width="28.5703125" style="65" customWidth="1"/>
    <col min="9486" max="9486" width="17.7109375" style="65" customWidth="1"/>
    <col min="9487" max="9729" width="11.42578125" style="65"/>
    <col min="9730" max="9730" width="52.28515625" style="65" customWidth="1"/>
    <col min="9731" max="9731" width="2.85546875" style="65" customWidth="1"/>
    <col min="9732" max="9732" width="52.28515625" style="65" customWidth="1"/>
    <col min="9733" max="9733" width="2.85546875" style="65" customWidth="1"/>
    <col min="9734" max="9734" width="52.28515625" style="65" customWidth="1"/>
    <col min="9735" max="9735" width="2.85546875" style="65" customWidth="1"/>
    <col min="9736" max="9736" width="52.28515625" style="65" customWidth="1"/>
    <col min="9737" max="9737" width="2.85546875" style="65" customWidth="1"/>
    <col min="9738" max="9738" width="52.28515625" style="65" customWidth="1"/>
    <col min="9739" max="9739" width="8.7109375" style="65" customWidth="1"/>
    <col min="9740" max="9740" width="6.7109375" style="65" customWidth="1"/>
    <col min="9741" max="9741" width="28.5703125" style="65" customWidth="1"/>
    <col min="9742" max="9742" width="17.7109375" style="65" customWidth="1"/>
    <col min="9743" max="9985" width="11.42578125" style="65"/>
    <col min="9986" max="9986" width="52.28515625" style="65" customWidth="1"/>
    <col min="9987" max="9987" width="2.85546875" style="65" customWidth="1"/>
    <col min="9988" max="9988" width="52.28515625" style="65" customWidth="1"/>
    <col min="9989" max="9989" width="2.85546875" style="65" customWidth="1"/>
    <col min="9990" max="9990" width="52.28515625" style="65" customWidth="1"/>
    <col min="9991" max="9991" width="2.85546875" style="65" customWidth="1"/>
    <col min="9992" max="9992" width="52.28515625" style="65" customWidth="1"/>
    <col min="9993" max="9993" width="2.85546875" style="65" customWidth="1"/>
    <col min="9994" max="9994" width="52.28515625" style="65" customWidth="1"/>
    <col min="9995" max="9995" width="8.7109375" style="65" customWidth="1"/>
    <col min="9996" max="9996" width="6.7109375" style="65" customWidth="1"/>
    <col min="9997" max="9997" width="28.5703125" style="65" customWidth="1"/>
    <col min="9998" max="9998" width="17.7109375" style="65" customWidth="1"/>
    <col min="9999" max="10241" width="11.42578125" style="65"/>
    <col min="10242" max="10242" width="52.28515625" style="65" customWidth="1"/>
    <col min="10243" max="10243" width="2.85546875" style="65" customWidth="1"/>
    <col min="10244" max="10244" width="52.28515625" style="65" customWidth="1"/>
    <col min="10245" max="10245" width="2.85546875" style="65" customWidth="1"/>
    <col min="10246" max="10246" width="52.28515625" style="65" customWidth="1"/>
    <col min="10247" max="10247" width="2.85546875" style="65" customWidth="1"/>
    <col min="10248" max="10248" width="52.28515625" style="65" customWidth="1"/>
    <col min="10249" max="10249" width="2.85546875" style="65" customWidth="1"/>
    <col min="10250" max="10250" width="52.28515625" style="65" customWidth="1"/>
    <col min="10251" max="10251" width="8.7109375" style="65" customWidth="1"/>
    <col min="10252" max="10252" width="6.7109375" style="65" customWidth="1"/>
    <col min="10253" max="10253" width="28.5703125" style="65" customWidth="1"/>
    <col min="10254" max="10254" width="17.7109375" style="65" customWidth="1"/>
    <col min="10255" max="10497" width="11.42578125" style="65"/>
    <col min="10498" max="10498" width="52.28515625" style="65" customWidth="1"/>
    <col min="10499" max="10499" width="2.85546875" style="65" customWidth="1"/>
    <col min="10500" max="10500" width="52.28515625" style="65" customWidth="1"/>
    <col min="10501" max="10501" width="2.85546875" style="65" customWidth="1"/>
    <col min="10502" max="10502" width="52.28515625" style="65" customWidth="1"/>
    <col min="10503" max="10503" width="2.85546875" style="65" customWidth="1"/>
    <col min="10504" max="10504" width="52.28515625" style="65" customWidth="1"/>
    <col min="10505" max="10505" width="2.85546875" style="65" customWidth="1"/>
    <col min="10506" max="10506" width="52.28515625" style="65" customWidth="1"/>
    <col min="10507" max="10507" width="8.7109375" style="65" customWidth="1"/>
    <col min="10508" max="10508" width="6.7109375" style="65" customWidth="1"/>
    <col min="10509" max="10509" width="28.5703125" style="65" customWidth="1"/>
    <col min="10510" max="10510" width="17.7109375" style="65" customWidth="1"/>
    <col min="10511" max="10753" width="11.42578125" style="65"/>
    <col min="10754" max="10754" width="52.28515625" style="65" customWidth="1"/>
    <col min="10755" max="10755" width="2.85546875" style="65" customWidth="1"/>
    <col min="10756" max="10756" width="52.28515625" style="65" customWidth="1"/>
    <col min="10757" max="10757" width="2.85546875" style="65" customWidth="1"/>
    <col min="10758" max="10758" width="52.28515625" style="65" customWidth="1"/>
    <col min="10759" max="10759" width="2.85546875" style="65" customWidth="1"/>
    <col min="10760" max="10760" width="52.28515625" style="65" customWidth="1"/>
    <col min="10761" max="10761" width="2.85546875" style="65" customWidth="1"/>
    <col min="10762" max="10762" width="52.28515625" style="65" customWidth="1"/>
    <col min="10763" max="10763" width="8.7109375" style="65" customWidth="1"/>
    <col min="10764" max="10764" width="6.7109375" style="65" customWidth="1"/>
    <col min="10765" max="10765" width="28.5703125" style="65" customWidth="1"/>
    <col min="10766" max="10766" width="17.7109375" style="65" customWidth="1"/>
    <col min="10767" max="11009" width="11.42578125" style="65"/>
    <col min="11010" max="11010" width="52.28515625" style="65" customWidth="1"/>
    <col min="11011" max="11011" width="2.85546875" style="65" customWidth="1"/>
    <col min="11012" max="11012" width="52.28515625" style="65" customWidth="1"/>
    <col min="11013" max="11013" width="2.85546875" style="65" customWidth="1"/>
    <col min="11014" max="11014" width="52.28515625" style="65" customWidth="1"/>
    <col min="11015" max="11015" width="2.85546875" style="65" customWidth="1"/>
    <col min="11016" max="11016" width="52.28515625" style="65" customWidth="1"/>
    <col min="11017" max="11017" width="2.85546875" style="65" customWidth="1"/>
    <col min="11018" max="11018" width="52.28515625" style="65" customWidth="1"/>
    <col min="11019" max="11019" width="8.7109375" style="65" customWidth="1"/>
    <col min="11020" max="11020" width="6.7109375" style="65" customWidth="1"/>
    <col min="11021" max="11021" width="28.5703125" style="65" customWidth="1"/>
    <col min="11022" max="11022" width="17.7109375" style="65" customWidth="1"/>
    <col min="11023" max="11265" width="11.42578125" style="65"/>
    <col min="11266" max="11266" width="52.28515625" style="65" customWidth="1"/>
    <col min="11267" max="11267" width="2.85546875" style="65" customWidth="1"/>
    <col min="11268" max="11268" width="52.28515625" style="65" customWidth="1"/>
    <col min="11269" max="11269" width="2.85546875" style="65" customWidth="1"/>
    <col min="11270" max="11270" width="52.28515625" style="65" customWidth="1"/>
    <col min="11271" max="11271" width="2.85546875" style="65" customWidth="1"/>
    <col min="11272" max="11272" width="52.28515625" style="65" customWidth="1"/>
    <col min="11273" max="11273" width="2.85546875" style="65" customWidth="1"/>
    <col min="11274" max="11274" width="52.28515625" style="65" customWidth="1"/>
    <col min="11275" max="11275" width="8.7109375" style="65" customWidth="1"/>
    <col min="11276" max="11276" width="6.7109375" style="65" customWidth="1"/>
    <col min="11277" max="11277" width="28.5703125" style="65" customWidth="1"/>
    <col min="11278" max="11278" width="17.7109375" style="65" customWidth="1"/>
    <col min="11279" max="11521" width="11.42578125" style="65"/>
    <col min="11522" max="11522" width="52.28515625" style="65" customWidth="1"/>
    <col min="11523" max="11523" width="2.85546875" style="65" customWidth="1"/>
    <col min="11524" max="11524" width="52.28515625" style="65" customWidth="1"/>
    <col min="11525" max="11525" width="2.85546875" style="65" customWidth="1"/>
    <col min="11526" max="11526" width="52.28515625" style="65" customWidth="1"/>
    <col min="11527" max="11527" width="2.85546875" style="65" customWidth="1"/>
    <col min="11528" max="11528" width="52.28515625" style="65" customWidth="1"/>
    <col min="11529" max="11529" width="2.85546875" style="65" customWidth="1"/>
    <col min="11530" max="11530" width="52.28515625" style="65" customWidth="1"/>
    <col min="11531" max="11531" width="8.7109375" style="65" customWidth="1"/>
    <col min="11532" max="11532" width="6.7109375" style="65" customWidth="1"/>
    <col min="11533" max="11533" width="28.5703125" style="65" customWidth="1"/>
    <col min="11534" max="11534" width="17.7109375" style="65" customWidth="1"/>
    <col min="11535" max="11777" width="11.42578125" style="65"/>
    <col min="11778" max="11778" width="52.28515625" style="65" customWidth="1"/>
    <col min="11779" max="11779" width="2.85546875" style="65" customWidth="1"/>
    <col min="11780" max="11780" width="52.28515625" style="65" customWidth="1"/>
    <col min="11781" max="11781" width="2.85546875" style="65" customWidth="1"/>
    <col min="11782" max="11782" width="52.28515625" style="65" customWidth="1"/>
    <col min="11783" max="11783" width="2.85546875" style="65" customWidth="1"/>
    <col min="11784" max="11784" width="52.28515625" style="65" customWidth="1"/>
    <col min="11785" max="11785" width="2.85546875" style="65" customWidth="1"/>
    <col min="11786" max="11786" width="52.28515625" style="65" customWidth="1"/>
    <col min="11787" max="11787" width="8.7109375" style="65" customWidth="1"/>
    <col min="11788" max="11788" width="6.7109375" style="65" customWidth="1"/>
    <col min="11789" max="11789" width="28.5703125" style="65" customWidth="1"/>
    <col min="11790" max="11790" width="17.7109375" style="65" customWidth="1"/>
    <col min="11791" max="12033" width="11.42578125" style="65"/>
    <col min="12034" max="12034" width="52.28515625" style="65" customWidth="1"/>
    <col min="12035" max="12035" width="2.85546875" style="65" customWidth="1"/>
    <col min="12036" max="12036" width="52.28515625" style="65" customWidth="1"/>
    <col min="12037" max="12037" width="2.85546875" style="65" customWidth="1"/>
    <col min="12038" max="12038" width="52.28515625" style="65" customWidth="1"/>
    <col min="12039" max="12039" width="2.85546875" style="65" customWidth="1"/>
    <col min="12040" max="12040" width="52.28515625" style="65" customWidth="1"/>
    <col min="12041" max="12041" width="2.85546875" style="65" customWidth="1"/>
    <col min="12042" max="12042" width="52.28515625" style="65" customWidth="1"/>
    <col min="12043" max="12043" width="8.7109375" style="65" customWidth="1"/>
    <col min="12044" max="12044" width="6.7109375" style="65" customWidth="1"/>
    <col min="12045" max="12045" width="28.5703125" style="65" customWidth="1"/>
    <col min="12046" max="12046" width="17.7109375" style="65" customWidth="1"/>
    <col min="12047" max="12289" width="11.42578125" style="65"/>
    <col min="12290" max="12290" width="52.28515625" style="65" customWidth="1"/>
    <col min="12291" max="12291" width="2.85546875" style="65" customWidth="1"/>
    <col min="12292" max="12292" width="52.28515625" style="65" customWidth="1"/>
    <col min="12293" max="12293" width="2.85546875" style="65" customWidth="1"/>
    <col min="12294" max="12294" width="52.28515625" style="65" customWidth="1"/>
    <col min="12295" max="12295" width="2.85546875" style="65" customWidth="1"/>
    <col min="12296" max="12296" width="52.28515625" style="65" customWidth="1"/>
    <col min="12297" max="12297" width="2.85546875" style="65" customWidth="1"/>
    <col min="12298" max="12298" width="52.28515625" style="65" customWidth="1"/>
    <col min="12299" max="12299" width="8.7109375" style="65" customWidth="1"/>
    <col min="12300" max="12300" width="6.7109375" style="65" customWidth="1"/>
    <col min="12301" max="12301" width="28.5703125" style="65" customWidth="1"/>
    <col min="12302" max="12302" width="17.7109375" style="65" customWidth="1"/>
    <col min="12303" max="12545" width="11.42578125" style="65"/>
    <col min="12546" max="12546" width="52.28515625" style="65" customWidth="1"/>
    <col min="12547" max="12547" width="2.85546875" style="65" customWidth="1"/>
    <col min="12548" max="12548" width="52.28515625" style="65" customWidth="1"/>
    <col min="12549" max="12549" width="2.85546875" style="65" customWidth="1"/>
    <col min="12550" max="12550" width="52.28515625" style="65" customWidth="1"/>
    <col min="12551" max="12551" width="2.85546875" style="65" customWidth="1"/>
    <col min="12552" max="12552" width="52.28515625" style="65" customWidth="1"/>
    <col min="12553" max="12553" width="2.85546875" style="65" customWidth="1"/>
    <col min="12554" max="12554" width="52.28515625" style="65" customWidth="1"/>
    <col min="12555" max="12555" width="8.7109375" style="65" customWidth="1"/>
    <col min="12556" max="12556" width="6.7109375" style="65" customWidth="1"/>
    <col min="12557" max="12557" width="28.5703125" style="65" customWidth="1"/>
    <col min="12558" max="12558" width="17.7109375" style="65" customWidth="1"/>
    <col min="12559" max="12801" width="11.42578125" style="65"/>
    <col min="12802" max="12802" width="52.28515625" style="65" customWidth="1"/>
    <col min="12803" max="12803" width="2.85546875" style="65" customWidth="1"/>
    <col min="12804" max="12804" width="52.28515625" style="65" customWidth="1"/>
    <col min="12805" max="12805" width="2.85546875" style="65" customWidth="1"/>
    <col min="12806" max="12806" width="52.28515625" style="65" customWidth="1"/>
    <col min="12807" max="12807" width="2.85546875" style="65" customWidth="1"/>
    <col min="12808" max="12808" width="52.28515625" style="65" customWidth="1"/>
    <col min="12809" max="12809" width="2.85546875" style="65" customWidth="1"/>
    <col min="12810" max="12810" width="52.28515625" style="65" customWidth="1"/>
    <col min="12811" max="12811" width="8.7109375" style="65" customWidth="1"/>
    <col min="12812" max="12812" width="6.7109375" style="65" customWidth="1"/>
    <col min="12813" max="12813" width="28.5703125" style="65" customWidth="1"/>
    <col min="12814" max="12814" width="17.7109375" style="65" customWidth="1"/>
    <col min="12815" max="13057" width="11.42578125" style="65"/>
    <col min="13058" max="13058" width="52.28515625" style="65" customWidth="1"/>
    <col min="13059" max="13059" width="2.85546875" style="65" customWidth="1"/>
    <col min="13060" max="13060" width="52.28515625" style="65" customWidth="1"/>
    <col min="13061" max="13061" width="2.85546875" style="65" customWidth="1"/>
    <col min="13062" max="13062" width="52.28515625" style="65" customWidth="1"/>
    <col min="13063" max="13063" width="2.85546875" style="65" customWidth="1"/>
    <col min="13064" max="13064" width="52.28515625" style="65" customWidth="1"/>
    <col min="13065" max="13065" width="2.85546875" style="65" customWidth="1"/>
    <col min="13066" max="13066" width="52.28515625" style="65" customWidth="1"/>
    <col min="13067" max="13067" width="8.7109375" style="65" customWidth="1"/>
    <col min="13068" max="13068" width="6.7109375" style="65" customWidth="1"/>
    <col min="13069" max="13069" width="28.5703125" style="65" customWidth="1"/>
    <col min="13070" max="13070" width="17.7109375" style="65" customWidth="1"/>
    <col min="13071" max="13313" width="11.42578125" style="65"/>
    <col min="13314" max="13314" width="52.28515625" style="65" customWidth="1"/>
    <col min="13315" max="13315" width="2.85546875" style="65" customWidth="1"/>
    <col min="13316" max="13316" width="52.28515625" style="65" customWidth="1"/>
    <col min="13317" max="13317" width="2.85546875" style="65" customWidth="1"/>
    <col min="13318" max="13318" width="52.28515625" style="65" customWidth="1"/>
    <col min="13319" max="13319" width="2.85546875" style="65" customWidth="1"/>
    <col min="13320" max="13320" width="52.28515625" style="65" customWidth="1"/>
    <col min="13321" max="13321" width="2.85546875" style="65" customWidth="1"/>
    <col min="13322" max="13322" width="52.28515625" style="65" customWidth="1"/>
    <col min="13323" max="13323" width="8.7109375" style="65" customWidth="1"/>
    <col min="13324" max="13324" width="6.7109375" style="65" customWidth="1"/>
    <col min="13325" max="13325" width="28.5703125" style="65" customWidth="1"/>
    <col min="13326" max="13326" width="17.7109375" style="65" customWidth="1"/>
    <col min="13327" max="13569" width="11.42578125" style="65"/>
    <col min="13570" max="13570" width="52.28515625" style="65" customWidth="1"/>
    <col min="13571" max="13571" width="2.85546875" style="65" customWidth="1"/>
    <col min="13572" max="13572" width="52.28515625" style="65" customWidth="1"/>
    <col min="13573" max="13573" width="2.85546875" style="65" customWidth="1"/>
    <col min="13574" max="13574" width="52.28515625" style="65" customWidth="1"/>
    <col min="13575" max="13575" width="2.85546875" style="65" customWidth="1"/>
    <col min="13576" max="13576" width="52.28515625" style="65" customWidth="1"/>
    <col min="13577" max="13577" width="2.85546875" style="65" customWidth="1"/>
    <col min="13578" max="13578" width="52.28515625" style="65" customWidth="1"/>
    <col min="13579" max="13579" width="8.7109375" style="65" customWidth="1"/>
    <col min="13580" max="13580" width="6.7109375" style="65" customWidth="1"/>
    <col min="13581" max="13581" width="28.5703125" style="65" customWidth="1"/>
    <col min="13582" max="13582" width="17.7109375" style="65" customWidth="1"/>
    <col min="13583" max="13825" width="11.42578125" style="65"/>
    <col min="13826" max="13826" width="52.28515625" style="65" customWidth="1"/>
    <col min="13827" max="13827" width="2.85546875" style="65" customWidth="1"/>
    <col min="13828" max="13828" width="52.28515625" style="65" customWidth="1"/>
    <col min="13829" max="13829" width="2.85546875" style="65" customWidth="1"/>
    <col min="13830" max="13830" width="52.28515625" style="65" customWidth="1"/>
    <col min="13831" max="13831" width="2.85546875" style="65" customWidth="1"/>
    <col min="13832" max="13832" width="52.28515625" style="65" customWidth="1"/>
    <col min="13833" max="13833" width="2.85546875" style="65" customWidth="1"/>
    <col min="13834" max="13834" width="52.28515625" style="65" customWidth="1"/>
    <col min="13835" max="13835" width="8.7109375" style="65" customWidth="1"/>
    <col min="13836" max="13836" width="6.7109375" style="65" customWidth="1"/>
    <col min="13837" max="13837" width="28.5703125" style="65" customWidth="1"/>
    <col min="13838" max="13838" width="17.7109375" style="65" customWidth="1"/>
    <col min="13839" max="14081" width="11.42578125" style="65"/>
    <col min="14082" max="14082" width="52.28515625" style="65" customWidth="1"/>
    <col min="14083" max="14083" width="2.85546875" style="65" customWidth="1"/>
    <col min="14084" max="14084" width="52.28515625" style="65" customWidth="1"/>
    <col min="14085" max="14085" width="2.85546875" style="65" customWidth="1"/>
    <col min="14086" max="14086" width="52.28515625" style="65" customWidth="1"/>
    <col min="14087" max="14087" width="2.85546875" style="65" customWidth="1"/>
    <col min="14088" max="14088" width="52.28515625" style="65" customWidth="1"/>
    <col min="14089" max="14089" width="2.85546875" style="65" customWidth="1"/>
    <col min="14090" max="14090" width="52.28515625" style="65" customWidth="1"/>
    <col min="14091" max="14091" width="8.7109375" style="65" customWidth="1"/>
    <col min="14092" max="14092" width="6.7109375" style="65" customWidth="1"/>
    <col min="14093" max="14093" width="28.5703125" style="65" customWidth="1"/>
    <col min="14094" max="14094" width="17.7109375" style="65" customWidth="1"/>
    <col min="14095" max="14337" width="11.42578125" style="65"/>
    <col min="14338" max="14338" width="52.28515625" style="65" customWidth="1"/>
    <col min="14339" max="14339" width="2.85546875" style="65" customWidth="1"/>
    <col min="14340" max="14340" width="52.28515625" style="65" customWidth="1"/>
    <col min="14341" max="14341" width="2.85546875" style="65" customWidth="1"/>
    <col min="14342" max="14342" width="52.28515625" style="65" customWidth="1"/>
    <col min="14343" max="14343" width="2.85546875" style="65" customWidth="1"/>
    <col min="14344" max="14344" width="52.28515625" style="65" customWidth="1"/>
    <col min="14345" max="14345" width="2.85546875" style="65" customWidth="1"/>
    <col min="14346" max="14346" width="52.28515625" style="65" customWidth="1"/>
    <col min="14347" max="14347" width="8.7109375" style="65" customWidth="1"/>
    <col min="14348" max="14348" width="6.7109375" style="65" customWidth="1"/>
    <col min="14349" max="14349" width="28.5703125" style="65" customWidth="1"/>
    <col min="14350" max="14350" width="17.7109375" style="65" customWidth="1"/>
    <col min="14351" max="14593" width="11.42578125" style="65"/>
    <col min="14594" max="14594" width="52.28515625" style="65" customWidth="1"/>
    <col min="14595" max="14595" width="2.85546875" style="65" customWidth="1"/>
    <col min="14596" max="14596" width="52.28515625" style="65" customWidth="1"/>
    <col min="14597" max="14597" width="2.85546875" style="65" customWidth="1"/>
    <col min="14598" max="14598" width="52.28515625" style="65" customWidth="1"/>
    <col min="14599" max="14599" width="2.85546875" style="65" customWidth="1"/>
    <col min="14600" max="14600" width="52.28515625" style="65" customWidth="1"/>
    <col min="14601" max="14601" width="2.85546875" style="65" customWidth="1"/>
    <col min="14602" max="14602" width="52.28515625" style="65" customWidth="1"/>
    <col min="14603" max="14603" width="8.7109375" style="65" customWidth="1"/>
    <col min="14604" max="14604" width="6.7109375" style="65" customWidth="1"/>
    <col min="14605" max="14605" width="28.5703125" style="65" customWidth="1"/>
    <col min="14606" max="14606" width="17.7109375" style="65" customWidth="1"/>
    <col min="14607" max="14849" width="11.42578125" style="65"/>
    <col min="14850" max="14850" width="52.28515625" style="65" customWidth="1"/>
    <col min="14851" max="14851" width="2.85546875" style="65" customWidth="1"/>
    <col min="14852" max="14852" width="52.28515625" style="65" customWidth="1"/>
    <col min="14853" max="14853" width="2.85546875" style="65" customWidth="1"/>
    <col min="14854" max="14854" width="52.28515625" style="65" customWidth="1"/>
    <col min="14855" max="14855" width="2.85546875" style="65" customWidth="1"/>
    <col min="14856" max="14856" width="52.28515625" style="65" customWidth="1"/>
    <col min="14857" max="14857" width="2.85546875" style="65" customWidth="1"/>
    <col min="14858" max="14858" width="52.28515625" style="65" customWidth="1"/>
    <col min="14859" max="14859" width="8.7109375" style="65" customWidth="1"/>
    <col min="14860" max="14860" width="6.7109375" style="65" customWidth="1"/>
    <col min="14861" max="14861" width="28.5703125" style="65" customWidth="1"/>
    <col min="14862" max="14862" width="17.7109375" style="65" customWidth="1"/>
    <col min="14863" max="15105" width="11.42578125" style="65"/>
    <col min="15106" max="15106" width="52.28515625" style="65" customWidth="1"/>
    <col min="15107" max="15107" width="2.85546875" style="65" customWidth="1"/>
    <col min="15108" max="15108" width="52.28515625" style="65" customWidth="1"/>
    <col min="15109" max="15109" width="2.85546875" style="65" customWidth="1"/>
    <col min="15110" max="15110" width="52.28515625" style="65" customWidth="1"/>
    <col min="15111" max="15111" width="2.85546875" style="65" customWidth="1"/>
    <col min="15112" max="15112" width="52.28515625" style="65" customWidth="1"/>
    <col min="15113" max="15113" width="2.85546875" style="65" customWidth="1"/>
    <col min="15114" max="15114" width="52.28515625" style="65" customWidth="1"/>
    <col min="15115" max="15115" width="8.7109375" style="65" customWidth="1"/>
    <col min="15116" max="15116" width="6.7109375" style="65" customWidth="1"/>
    <col min="15117" max="15117" width="28.5703125" style="65" customWidth="1"/>
    <col min="15118" max="15118" width="17.7109375" style="65" customWidth="1"/>
    <col min="15119" max="15361" width="11.42578125" style="65"/>
    <col min="15362" max="15362" width="52.28515625" style="65" customWidth="1"/>
    <col min="15363" max="15363" width="2.85546875" style="65" customWidth="1"/>
    <col min="15364" max="15364" width="52.28515625" style="65" customWidth="1"/>
    <col min="15365" max="15365" width="2.85546875" style="65" customWidth="1"/>
    <col min="15366" max="15366" width="52.28515625" style="65" customWidth="1"/>
    <col min="15367" max="15367" width="2.85546875" style="65" customWidth="1"/>
    <col min="15368" max="15368" width="52.28515625" style="65" customWidth="1"/>
    <col min="15369" max="15369" width="2.85546875" style="65" customWidth="1"/>
    <col min="15370" max="15370" width="52.28515625" style="65" customWidth="1"/>
    <col min="15371" max="15371" width="8.7109375" style="65" customWidth="1"/>
    <col min="15372" max="15372" width="6.7109375" style="65" customWidth="1"/>
    <col min="15373" max="15373" width="28.5703125" style="65" customWidth="1"/>
    <col min="15374" max="15374" width="17.7109375" style="65" customWidth="1"/>
    <col min="15375" max="15617" width="11.42578125" style="65"/>
    <col min="15618" max="15618" width="52.28515625" style="65" customWidth="1"/>
    <col min="15619" max="15619" width="2.85546875" style="65" customWidth="1"/>
    <col min="15620" max="15620" width="52.28515625" style="65" customWidth="1"/>
    <col min="15621" max="15621" width="2.85546875" style="65" customWidth="1"/>
    <col min="15622" max="15622" width="52.28515625" style="65" customWidth="1"/>
    <col min="15623" max="15623" width="2.85546875" style="65" customWidth="1"/>
    <col min="15624" max="15624" width="52.28515625" style="65" customWidth="1"/>
    <col min="15625" max="15625" width="2.85546875" style="65" customWidth="1"/>
    <col min="15626" max="15626" width="52.28515625" style="65" customWidth="1"/>
    <col min="15627" max="15627" width="8.7109375" style="65" customWidth="1"/>
    <col min="15628" max="15628" width="6.7109375" style="65" customWidth="1"/>
    <col min="15629" max="15629" width="28.5703125" style="65" customWidth="1"/>
    <col min="15630" max="15630" width="17.7109375" style="65" customWidth="1"/>
    <col min="15631" max="15873" width="11.42578125" style="65"/>
    <col min="15874" max="15874" width="52.28515625" style="65" customWidth="1"/>
    <col min="15875" max="15875" width="2.85546875" style="65" customWidth="1"/>
    <col min="15876" max="15876" width="52.28515625" style="65" customWidth="1"/>
    <col min="15877" max="15877" width="2.85546875" style="65" customWidth="1"/>
    <col min="15878" max="15878" width="52.28515625" style="65" customWidth="1"/>
    <col min="15879" max="15879" width="2.85546875" style="65" customWidth="1"/>
    <col min="15880" max="15880" width="52.28515625" style="65" customWidth="1"/>
    <col min="15881" max="15881" width="2.85546875" style="65" customWidth="1"/>
    <col min="15882" max="15882" width="52.28515625" style="65" customWidth="1"/>
    <col min="15883" max="15883" width="8.7109375" style="65" customWidth="1"/>
    <col min="15884" max="15884" width="6.7109375" style="65" customWidth="1"/>
    <col min="15885" max="15885" width="28.5703125" style="65" customWidth="1"/>
    <col min="15886" max="15886" width="17.7109375" style="65" customWidth="1"/>
    <col min="15887" max="16129" width="11.42578125" style="65"/>
    <col min="16130" max="16130" width="52.28515625" style="65" customWidth="1"/>
    <col min="16131" max="16131" width="2.85546875" style="65" customWidth="1"/>
    <col min="16132" max="16132" width="52.28515625" style="65" customWidth="1"/>
    <col min="16133" max="16133" width="2.85546875" style="65" customWidth="1"/>
    <col min="16134" max="16134" width="52.28515625" style="65" customWidth="1"/>
    <col min="16135" max="16135" width="2.85546875" style="65" customWidth="1"/>
    <col min="16136" max="16136" width="52.28515625" style="65" customWidth="1"/>
    <col min="16137" max="16137" width="2.85546875" style="65" customWidth="1"/>
    <col min="16138" max="16138" width="52.28515625" style="65" customWidth="1"/>
    <col min="16139" max="16139" width="8.7109375" style="65" customWidth="1"/>
    <col min="16140" max="16140" width="6.7109375" style="65" customWidth="1"/>
    <col min="16141" max="16141" width="28.5703125" style="65" customWidth="1"/>
    <col min="16142" max="16142" width="17.7109375" style="65" customWidth="1"/>
    <col min="16143" max="16384" width="11.42578125" style="65"/>
  </cols>
  <sheetData>
    <row r="1" spans="2:14" ht="57" customHeight="1">
      <c r="B1" s="64"/>
      <c r="C1" s="64"/>
      <c r="D1" s="243" t="s">
        <v>233</v>
      </c>
      <c r="E1" s="243"/>
      <c r="F1" s="243"/>
      <c r="G1" s="243"/>
      <c r="H1" s="243"/>
      <c r="I1" s="64"/>
      <c r="J1" s="64"/>
      <c r="L1" s="66" t="s">
        <v>3</v>
      </c>
      <c r="M1" s="67" t="s">
        <v>234</v>
      </c>
      <c r="N1" s="67" t="s">
        <v>235</v>
      </c>
    </row>
    <row r="2" spans="2:14" ht="30" customHeight="1">
      <c r="B2" s="68"/>
      <c r="C2" s="69"/>
      <c r="D2" s="68"/>
      <c r="E2" s="69"/>
      <c r="F2" s="68"/>
      <c r="G2" s="69"/>
      <c r="H2" s="68"/>
      <c r="I2" s="69"/>
      <c r="J2" s="68"/>
      <c r="L2" s="70">
        <v>9</v>
      </c>
      <c r="M2" s="71">
        <v>44984</v>
      </c>
      <c r="N2" s="71">
        <v>44988</v>
      </c>
    </row>
    <row r="3" spans="2:14" ht="42" customHeight="1">
      <c r="B3" s="244" t="str">
        <f>CONCATENATE("Semaine ",L2," du lundi ",TEXT(M2,"j mmmm")," au vendredi ",TEXT(N2,"j mmmm aaaa"))</f>
        <v>Semaine 9 du lundi 27 février au vendredi 3 mars 2023</v>
      </c>
      <c r="C3" s="244"/>
      <c r="D3" s="244"/>
      <c r="E3" s="244"/>
      <c r="F3" s="244"/>
      <c r="G3" s="244"/>
      <c r="H3" s="244"/>
      <c r="I3" s="244"/>
      <c r="J3" s="244"/>
    </row>
    <row r="4" spans="2:14" ht="28.5" customHeight="1">
      <c r="B4" s="245"/>
      <c r="C4" s="72"/>
      <c r="D4" s="245"/>
      <c r="E4" s="72"/>
      <c r="F4" s="245"/>
      <c r="G4" s="72"/>
      <c r="H4" s="245"/>
      <c r="I4" s="72"/>
      <c r="J4" s="245"/>
    </row>
    <row r="5" spans="2:14" ht="28.5" customHeight="1" thickBot="1">
      <c r="B5" s="246"/>
      <c r="C5" s="72"/>
      <c r="D5" s="245"/>
      <c r="E5" s="72"/>
      <c r="F5" s="245"/>
      <c r="G5" s="72"/>
      <c r="H5" s="245"/>
      <c r="I5" s="72"/>
      <c r="J5" s="245"/>
    </row>
    <row r="6" spans="2:14" s="78" customFormat="1" ht="99.95" customHeight="1">
      <c r="B6" s="73" t="s">
        <v>19</v>
      </c>
      <c r="C6" s="74"/>
      <c r="D6" s="75" t="s">
        <v>20</v>
      </c>
      <c r="E6" s="74"/>
      <c r="F6" s="76" t="s">
        <v>21</v>
      </c>
      <c r="G6" s="74"/>
      <c r="H6" s="77" t="s">
        <v>139</v>
      </c>
      <c r="I6" s="74"/>
      <c r="J6" s="75" t="s">
        <v>236</v>
      </c>
      <c r="L6" s="79"/>
    </row>
    <row r="7" spans="2:14" s="85" customFormat="1" ht="39.950000000000003" customHeight="1" thickBot="1">
      <c r="B7" s="80"/>
      <c r="C7" s="81"/>
      <c r="D7" s="82" t="s">
        <v>237</v>
      </c>
      <c r="E7" s="81"/>
      <c r="F7" s="83" t="s">
        <v>238</v>
      </c>
      <c r="G7" s="81"/>
      <c r="H7" s="84" t="s">
        <v>239</v>
      </c>
      <c r="I7" s="81"/>
      <c r="J7" s="82" t="s">
        <v>240</v>
      </c>
    </row>
    <row r="8" spans="2:14" s="85" customFormat="1" ht="14.1" customHeight="1" thickBot="1">
      <c r="B8" s="86"/>
      <c r="C8" s="74"/>
      <c r="D8" s="74"/>
      <c r="E8" s="74"/>
      <c r="F8" s="74"/>
      <c r="G8" s="74"/>
      <c r="H8" s="74"/>
      <c r="I8" s="74"/>
      <c r="J8" s="74"/>
    </row>
    <row r="9" spans="2:14" s="78" customFormat="1" ht="99.95" customHeight="1">
      <c r="B9" s="77" t="s">
        <v>353</v>
      </c>
      <c r="C9" s="74"/>
      <c r="D9" s="75" t="s">
        <v>241</v>
      </c>
      <c r="E9" s="74"/>
      <c r="F9" s="76" t="s">
        <v>242</v>
      </c>
      <c r="G9" s="74"/>
      <c r="H9" s="77" t="s">
        <v>243</v>
      </c>
      <c r="I9" s="74"/>
      <c r="J9" s="75" t="s">
        <v>244</v>
      </c>
    </row>
    <row r="10" spans="2:14" s="78" customFormat="1" ht="30" customHeight="1" thickBot="1">
      <c r="B10" s="87"/>
      <c r="C10" s="81"/>
      <c r="D10" s="88"/>
      <c r="E10" s="81"/>
      <c r="F10" s="89" t="s">
        <v>246</v>
      </c>
      <c r="G10" s="81"/>
      <c r="H10" s="87" t="s">
        <v>247</v>
      </c>
      <c r="I10" s="81"/>
      <c r="J10" s="88" t="s">
        <v>248</v>
      </c>
    </row>
    <row r="11" spans="2:14" s="85" customFormat="1" ht="14.1" customHeight="1" thickBot="1">
      <c r="B11" s="74"/>
      <c r="C11" s="74"/>
      <c r="D11" s="74"/>
      <c r="E11" s="74"/>
      <c r="F11" s="74"/>
      <c r="G11" s="74"/>
      <c r="H11" s="74"/>
      <c r="I11" s="74"/>
      <c r="J11" s="74"/>
      <c r="L11" s="90"/>
    </row>
    <row r="12" spans="2:14" s="78" customFormat="1" ht="99.95" customHeight="1">
      <c r="B12" s="77" t="s">
        <v>41</v>
      </c>
      <c r="C12" s="74"/>
      <c r="D12" s="75" t="s">
        <v>41</v>
      </c>
      <c r="E12" s="74"/>
      <c r="F12" s="76" t="s">
        <v>42</v>
      </c>
      <c r="G12" s="74"/>
      <c r="H12" s="77" t="s">
        <v>43</v>
      </c>
      <c r="I12" s="74"/>
      <c r="J12" s="75" t="s">
        <v>41</v>
      </c>
      <c r="L12" s="91"/>
      <c r="M12" s="92"/>
    </row>
    <row r="13" spans="2:14" s="85" customFormat="1" ht="39.950000000000003" customHeight="1" thickBot="1">
      <c r="B13" s="93"/>
      <c r="C13" s="74"/>
      <c r="D13" s="82"/>
      <c r="E13" s="74"/>
      <c r="F13" s="94"/>
      <c r="G13" s="74"/>
      <c r="H13" s="93"/>
      <c r="I13" s="74"/>
      <c r="J13" s="82"/>
      <c r="L13" s="90"/>
    </row>
    <row r="14" spans="2:14" s="85" customFormat="1" ht="14.1" customHeight="1" thickBot="1">
      <c r="B14" s="86"/>
      <c r="C14" s="74"/>
      <c r="D14" s="74"/>
      <c r="E14" s="74"/>
      <c r="F14" s="74"/>
      <c r="G14" s="74"/>
      <c r="H14" s="86"/>
      <c r="I14" s="74"/>
      <c r="J14" s="74"/>
      <c r="L14" s="90"/>
    </row>
    <row r="15" spans="2:14" s="78" customFormat="1" ht="80.099999999999994" customHeight="1" thickBot="1">
      <c r="B15" s="95" t="s">
        <v>249</v>
      </c>
      <c r="C15" s="96"/>
      <c r="D15" s="97" t="s">
        <v>53</v>
      </c>
      <c r="E15" s="96"/>
      <c r="F15" s="98" t="s">
        <v>54</v>
      </c>
      <c r="G15" s="74"/>
      <c r="H15" s="95" t="s">
        <v>55</v>
      </c>
      <c r="I15" s="96"/>
      <c r="J15" s="97" t="s">
        <v>250</v>
      </c>
    </row>
    <row r="16" spans="2:14" s="85" customFormat="1" ht="14.1" customHeight="1" thickBot="1">
      <c r="B16" s="99"/>
      <c r="C16" s="96"/>
      <c r="D16" s="96"/>
      <c r="E16" s="96"/>
      <c r="F16" s="96"/>
      <c r="G16" s="96"/>
      <c r="H16" s="99"/>
      <c r="I16" s="96"/>
      <c r="J16" s="96"/>
    </row>
    <row r="17" spans="2:14" s="78" customFormat="1" ht="120" customHeight="1" thickBot="1">
      <c r="B17" s="100" t="s">
        <v>57</v>
      </c>
      <c r="C17" s="96"/>
      <c r="D17" s="101" t="s">
        <v>58</v>
      </c>
      <c r="E17" s="96"/>
      <c r="F17" s="102" t="s">
        <v>59</v>
      </c>
      <c r="G17" s="96"/>
      <c r="H17" s="100" t="s">
        <v>58</v>
      </c>
      <c r="I17" s="96"/>
      <c r="J17" s="101" t="s">
        <v>57</v>
      </c>
    </row>
    <row r="18" spans="2:14" ht="22.5" customHeight="1" thickBot="1">
      <c r="B18" s="103"/>
      <c r="C18" s="104"/>
      <c r="D18" s="103"/>
      <c r="E18" s="104"/>
      <c r="F18" s="103"/>
      <c r="G18" s="104"/>
      <c r="H18" s="105"/>
      <c r="I18" s="104"/>
      <c r="J18" s="103"/>
    </row>
    <row r="19" spans="2:14" ht="80.25" customHeight="1">
      <c r="B19" s="106"/>
      <c r="C19" s="106"/>
      <c r="D19" s="106"/>
      <c r="E19" s="107"/>
      <c r="F19" s="106"/>
      <c r="G19" s="107"/>
      <c r="H19" s="106"/>
      <c r="I19" s="106"/>
      <c r="J19" s="108" t="s">
        <v>251</v>
      </c>
    </row>
    <row r="20" spans="2:14" ht="91.5" customHeight="1">
      <c r="B20" s="247" t="s">
        <v>252</v>
      </c>
      <c r="C20" s="247"/>
      <c r="D20" s="247"/>
      <c r="E20" s="247"/>
      <c r="F20" s="247"/>
      <c r="G20" s="247"/>
      <c r="H20" s="247"/>
      <c r="I20" s="247"/>
      <c r="J20" s="247"/>
    </row>
    <row r="21" spans="2:14" ht="57" customHeight="1">
      <c r="B21" s="64"/>
      <c r="C21" s="64"/>
      <c r="D21" s="243" t="str">
        <f>D1</f>
        <v xml:space="preserve">Restaurant scolaire </v>
      </c>
      <c r="E21" s="243"/>
      <c r="F21" s="243"/>
      <c r="G21" s="243"/>
      <c r="H21" s="243"/>
      <c r="I21" s="64"/>
      <c r="J21" s="64"/>
      <c r="L21" s="66" t="s">
        <v>3</v>
      </c>
      <c r="M21" s="67" t="s">
        <v>234</v>
      </c>
      <c r="N21" s="67" t="s">
        <v>235</v>
      </c>
    </row>
    <row r="22" spans="2:14" ht="30" customHeight="1">
      <c r="B22" s="68"/>
      <c r="C22" s="69"/>
      <c r="D22" s="68"/>
      <c r="E22" s="69"/>
      <c r="F22" s="68"/>
      <c r="G22" s="69"/>
      <c r="H22" s="68"/>
      <c r="I22" s="69"/>
      <c r="J22" s="68"/>
      <c r="L22" s="70">
        <f>L2+1</f>
        <v>10</v>
      </c>
      <c r="M22" s="71">
        <f>M2+7</f>
        <v>44991</v>
      </c>
      <c r="N22" s="71">
        <f>M22+4</f>
        <v>44995</v>
      </c>
    </row>
    <row r="23" spans="2:14" ht="42" customHeight="1">
      <c r="B23" s="244" t="str">
        <f>CONCATENATE("Semaine ",L22," du lundi ",TEXT(M22,"j mmmm")," au vendredi ",TEXT(N22,"j mmmm aaaa"))</f>
        <v>Semaine 10 du lundi 6 mars au vendredi 10 mars 2023</v>
      </c>
      <c r="C23" s="244"/>
      <c r="D23" s="244"/>
      <c r="E23" s="244"/>
      <c r="F23" s="244"/>
      <c r="G23" s="244"/>
      <c r="H23" s="244"/>
      <c r="I23" s="244"/>
      <c r="J23" s="244"/>
    </row>
    <row r="24" spans="2:14" ht="28.5" customHeight="1">
      <c r="B24" s="245"/>
      <c r="C24" s="72"/>
      <c r="D24" s="245"/>
      <c r="E24" s="72"/>
      <c r="F24" s="245"/>
      <c r="G24" s="72"/>
      <c r="H24" s="245"/>
      <c r="I24" s="72"/>
      <c r="J24" s="245"/>
    </row>
    <row r="25" spans="2:14" ht="28.5" customHeight="1" thickBot="1">
      <c r="B25" s="246"/>
      <c r="C25" s="72"/>
      <c r="D25" s="245"/>
      <c r="E25" s="72"/>
      <c r="F25" s="245"/>
      <c r="G25" s="72"/>
      <c r="H25" s="245"/>
      <c r="I25" s="72"/>
      <c r="J25" s="245"/>
    </row>
    <row r="26" spans="2:14" s="78" customFormat="1" ht="99.95" customHeight="1">
      <c r="B26" s="77" t="s">
        <v>140</v>
      </c>
      <c r="C26" s="74"/>
      <c r="D26" s="197" t="s">
        <v>341</v>
      </c>
      <c r="E26" s="74"/>
      <c r="F26" s="76" t="s">
        <v>33</v>
      </c>
      <c r="G26" s="74"/>
      <c r="H26" s="77" t="s">
        <v>141</v>
      </c>
      <c r="I26" s="74"/>
      <c r="J26" s="109" t="s">
        <v>253</v>
      </c>
      <c r="L26" s="79"/>
    </row>
    <row r="27" spans="2:14" s="85" customFormat="1" ht="39.950000000000003" customHeight="1" thickBot="1">
      <c r="B27" s="87"/>
      <c r="C27" s="81"/>
      <c r="D27" s="82" t="s">
        <v>342</v>
      </c>
      <c r="E27" s="81"/>
      <c r="F27" s="83" t="s">
        <v>254</v>
      </c>
      <c r="G27" s="81"/>
      <c r="H27" s="87"/>
      <c r="I27" s="81"/>
      <c r="J27" s="110" t="s">
        <v>255</v>
      </c>
    </row>
    <row r="28" spans="2:14" s="85" customFormat="1" ht="14.1" customHeight="1" thickBot="1">
      <c r="B28" s="74"/>
      <c r="C28" s="74"/>
      <c r="D28" s="74"/>
      <c r="E28" s="74"/>
      <c r="F28" s="74"/>
      <c r="G28" s="74"/>
      <c r="H28" s="74"/>
      <c r="I28" s="74"/>
      <c r="J28" s="111"/>
      <c r="M28" s="92"/>
    </row>
    <row r="29" spans="2:14" s="78" customFormat="1" ht="99.95" customHeight="1">
      <c r="B29" s="77" t="s">
        <v>256</v>
      </c>
      <c r="C29" s="74"/>
      <c r="D29" s="75" t="s">
        <v>79</v>
      </c>
      <c r="E29" s="74"/>
      <c r="F29" s="76" t="s">
        <v>257</v>
      </c>
      <c r="G29" s="74"/>
      <c r="H29" s="77" t="s">
        <v>81</v>
      </c>
      <c r="I29" s="74"/>
      <c r="J29" s="109" t="s">
        <v>258</v>
      </c>
      <c r="L29" s="92"/>
    </row>
    <row r="30" spans="2:14" s="78" customFormat="1" ht="30" customHeight="1" thickBot="1">
      <c r="B30" s="87" t="s">
        <v>259</v>
      </c>
      <c r="C30" s="112"/>
      <c r="D30" s="88"/>
      <c r="E30" s="81"/>
      <c r="F30" s="89" t="s">
        <v>260</v>
      </c>
      <c r="G30" s="81"/>
      <c r="H30" s="87" t="s">
        <v>261</v>
      </c>
      <c r="I30" s="81"/>
      <c r="J30" s="113" t="s">
        <v>262</v>
      </c>
      <c r="M30" s="92"/>
    </row>
    <row r="31" spans="2:14" s="85" customFormat="1" ht="14.1" customHeight="1" thickBot="1">
      <c r="B31" s="74"/>
      <c r="C31" s="74"/>
      <c r="D31" s="74"/>
      <c r="E31" s="74"/>
      <c r="F31" s="74"/>
      <c r="G31" s="74"/>
      <c r="H31" s="74"/>
      <c r="I31" s="74"/>
      <c r="J31" s="111"/>
      <c r="L31" s="90"/>
    </row>
    <row r="32" spans="2:14" s="78" customFormat="1" ht="99.95" customHeight="1">
      <c r="B32" s="77" t="s">
        <v>41</v>
      </c>
      <c r="C32" s="74"/>
      <c r="D32" s="75" t="s">
        <v>44</v>
      </c>
      <c r="E32" s="74"/>
      <c r="F32" s="76" t="s">
        <v>84</v>
      </c>
      <c r="G32" s="74"/>
      <c r="H32" s="77" t="s">
        <v>41</v>
      </c>
      <c r="I32" s="74"/>
      <c r="J32" s="109" t="s">
        <v>85</v>
      </c>
      <c r="M32" s="92"/>
    </row>
    <row r="33" spans="2:14" s="85" customFormat="1" ht="39.950000000000003" customHeight="1" thickBot="1">
      <c r="B33" s="114"/>
      <c r="C33" s="74"/>
      <c r="D33" s="115"/>
      <c r="E33" s="74"/>
      <c r="F33" s="94"/>
      <c r="G33" s="74"/>
      <c r="H33" s="114"/>
      <c r="I33" s="74"/>
      <c r="J33" s="116"/>
      <c r="L33" s="90"/>
    </row>
    <row r="34" spans="2:14" s="85" customFormat="1" ht="14.1" customHeight="1" thickBot="1">
      <c r="B34" s="74"/>
      <c r="C34" s="74"/>
      <c r="D34" s="74"/>
      <c r="E34" s="74"/>
      <c r="F34" s="74"/>
      <c r="G34" s="74"/>
      <c r="H34" s="86"/>
      <c r="I34" s="74"/>
      <c r="J34" s="111"/>
      <c r="L34" s="90"/>
    </row>
    <row r="35" spans="2:14" s="78" customFormat="1" ht="80.099999999999994" customHeight="1" thickBot="1">
      <c r="B35" s="117" t="s">
        <v>208</v>
      </c>
      <c r="C35" s="96"/>
      <c r="D35" s="97" t="s">
        <v>92</v>
      </c>
      <c r="E35" s="96"/>
      <c r="F35" s="98" t="s">
        <v>93</v>
      </c>
      <c r="G35" s="74"/>
      <c r="H35" s="95" t="s">
        <v>264</v>
      </c>
      <c r="I35" s="96"/>
      <c r="J35" s="118" t="s">
        <v>53</v>
      </c>
    </row>
    <row r="36" spans="2:14" s="85" customFormat="1" ht="14.1" customHeight="1" thickBot="1">
      <c r="B36" s="96"/>
      <c r="C36" s="96"/>
      <c r="D36" s="96"/>
      <c r="E36" s="96"/>
      <c r="F36" s="96"/>
      <c r="G36" s="96"/>
      <c r="H36" s="99"/>
      <c r="I36" s="96"/>
      <c r="J36" s="119"/>
    </row>
    <row r="37" spans="2:14" s="78" customFormat="1" ht="120" customHeight="1" thickBot="1">
      <c r="B37" s="120" t="s">
        <v>95</v>
      </c>
      <c r="C37" s="121"/>
      <c r="D37" s="122" t="s">
        <v>58</v>
      </c>
      <c r="E37" s="96"/>
      <c r="F37" s="102" t="s">
        <v>96</v>
      </c>
      <c r="G37" s="96"/>
      <c r="H37" s="100" t="s">
        <v>57</v>
      </c>
      <c r="I37" s="96"/>
      <c r="J37" s="123" t="s">
        <v>97</v>
      </c>
    </row>
    <row r="38" spans="2:14" ht="22.5" customHeight="1" thickBot="1">
      <c r="B38" s="103"/>
      <c r="C38" s="104"/>
      <c r="D38" s="103"/>
      <c r="E38" s="104"/>
      <c r="F38" s="103"/>
      <c r="G38" s="104"/>
      <c r="H38" s="103"/>
      <c r="I38" s="104"/>
      <c r="J38" s="103"/>
    </row>
    <row r="39" spans="2:14" ht="80.25" customHeight="1">
      <c r="B39" s="106"/>
      <c r="C39" s="106"/>
      <c r="D39" s="106"/>
      <c r="E39" s="107"/>
      <c r="F39" s="106"/>
      <c r="G39" s="107"/>
      <c r="H39" s="106"/>
      <c r="I39" s="106"/>
      <c r="J39" s="108" t="s">
        <v>251</v>
      </c>
    </row>
    <row r="40" spans="2:14" ht="91.5" customHeight="1">
      <c r="B40" s="247" t="s">
        <v>265</v>
      </c>
      <c r="C40" s="247"/>
      <c r="D40" s="247"/>
      <c r="E40" s="247"/>
      <c r="F40" s="247"/>
      <c r="G40" s="247"/>
      <c r="H40" s="247"/>
      <c r="I40" s="247"/>
      <c r="J40" s="247"/>
    </row>
    <row r="41" spans="2:14" ht="57" customHeight="1">
      <c r="B41" s="64"/>
      <c r="C41" s="64"/>
      <c r="D41" s="243" t="str">
        <f>D1</f>
        <v xml:space="preserve">Restaurant scolaire </v>
      </c>
      <c r="E41" s="243"/>
      <c r="F41" s="243"/>
      <c r="G41" s="243"/>
      <c r="H41" s="243"/>
      <c r="I41" s="64"/>
      <c r="J41" s="64"/>
      <c r="L41" s="66" t="s">
        <v>3</v>
      </c>
      <c r="M41" s="67" t="s">
        <v>234</v>
      </c>
      <c r="N41" s="67" t="s">
        <v>235</v>
      </c>
    </row>
    <row r="42" spans="2:14" ht="30" customHeight="1">
      <c r="B42" s="68"/>
      <c r="C42" s="69"/>
      <c r="D42" s="68"/>
      <c r="E42" s="69"/>
      <c r="F42" s="68"/>
      <c r="G42" s="69"/>
      <c r="H42" s="68"/>
      <c r="I42" s="69"/>
      <c r="J42" s="68"/>
      <c r="L42" s="70">
        <f>L22+1</f>
        <v>11</v>
      </c>
      <c r="M42" s="71">
        <f>N22+3</f>
        <v>44998</v>
      </c>
      <c r="N42" s="71">
        <f>M42+4</f>
        <v>45002</v>
      </c>
    </row>
    <row r="43" spans="2:14" ht="42" customHeight="1">
      <c r="B43" s="244" t="str">
        <f>CONCATENATE("Semaine ",L42," du lundi ",TEXT(M42,"j mmmm")," au vendredi ",TEXT(N42,"j mmmm aaaa"))</f>
        <v>Semaine 11 du lundi 13 mars au vendredi 17 mars 2023</v>
      </c>
      <c r="C43" s="244"/>
      <c r="D43" s="244"/>
      <c r="E43" s="244"/>
      <c r="F43" s="244"/>
      <c r="G43" s="244"/>
      <c r="H43" s="244"/>
      <c r="I43" s="244"/>
      <c r="J43" s="244"/>
    </row>
    <row r="44" spans="2:14" ht="28.5" customHeight="1">
      <c r="B44" s="245"/>
      <c r="C44" s="72"/>
      <c r="D44" s="245"/>
      <c r="E44" s="72"/>
      <c r="F44" s="245"/>
      <c r="G44" s="72"/>
      <c r="H44" s="245"/>
      <c r="I44" s="72"/>
      <c r="J44" s="245"/>
    </row>
    <row r="45" spans="2:14" ht="28.5" customHeight="1" thickBot="1">
      <c r="B45" s="246"/>
      <c r="C45" s="72"/>
      <c r="D45" s="245"/>
      <c r="E45" s="72"/>
      <c r="F45" s="245"/>
      <c r="G45" s="72"/>
      <c r="H45" s="245"/>
      <c r="I45" s="72"/>
      <c r="J45" s="245"/>
    </row>
    <row r="46" spans="2:14" s="78" customFormat="1" ht="99.95" customHeight="1">
      <c r="B46" s="77" t="s">
        <v>103</v>
      </c>
      <c r="C46" s="74"/>
      <c r="D46" s="75" t="s">
        <v>104</v>
      </c>
      <c r="E46" s="74"/>
      <c r="F46" s="76" t="s">
        <v>105</v>
      </c>
      <c r="G46" s="74"/>
      <c r="H46" s="77" t="s">
        <v>266</v>
      </c>
      <c r="I46" s="74"/>
      <c r="J46" s="75" t="s">
        <v>267</v>
      </c>
      <c r="L46" s="79"/>
    </row>
    <row r="47" spans="2:14" s="85" customFormat="1" ht="39.950000000000003" customHeight="1" thickBot="1">
      <c r="B47" s="87"/>
      <c r="C47" s="81"/>
      <c r="D47" s="82" t="s">
        <v>268</v>
      </c>
      <c r="E47" s="81"/>
      <c r="F47" s="83"/>
      <c r="G47" s="81"/>
      <c r="H47" s="87" t="s">
        <v>269</v>
      </c>
      <c r="I47" s="81"/>
      <c r="J47" s="82"/>
    </row>
    <row r="48" spans="2:14" s="85" customFormat="1" ht="14.1" customHeight="1" thickBot="1">
      <c r="B48" s="74"/>
      <c r="C48" s="74"/>
      <c r="D48" s="74"/>
      <c r="E48" s="74"/>
      <c r="F48" s="74"/>
      <c r="G48" s="74"/>
      <c r="H48" s="74"/>
      <c r="I48" s="74"/>
      <c r="J48" s="74"/>
    </row>
    <row r="49" spans="2:14" s="78" customFormat="1" ht="99.95" customHeight="1">
      <c r="B49" s="77" t="s">
        <v>270</v>
      </c>
      <c r="C49" s="74"/>
      <c r="D49" s="75" t="s">
        <v>271</v>
      </c>
      <c r="E49" s="74"/>
      <c r="F49" s="76" t="s">
        <v>119</v>
      </c>
      <c r="G49" s="74"/>
      <c r="H49" s="77" t="s">
        <v>120</v>
      </c>
      <c r="I49" s="74"/>
      <c r="J49" s="75" t="s">
        <v>272</v>
      </c>
    </row>
    <row r="50" spans="2:14" s="78" customFormat="1" ht="30" customHeight="1" thickBot="1">
      <c r="B50" s="87" t="s">
        <v>273</v>
      </c>
      <c r="C50" s="112"/>
      <c r="D50" s="88"/>
      <c r="E50" s="81"/>
      <c r="F50" s="89" t="s">
        <v>274</v>
      </c>
      <c r="G50" s="81"/>
      <c r="H50" s="87"/>
      <c r="I50" s="81"/>
      <c r="J50" s="88"/>
    </row>
    <row r="51" spans="2:14" s="85" customFormat="1" ht="14.1" customHeight="1" thickBot="1">
      <c r="B51" s="74"/>
      <c r="C51" s="74"/>
      <c r="D51" s="74"/>
      <c r="E51" s="74"/>
      <c r="F51" s="74"/>
      <c r="G51" s="74"/>
      <c r="H51" s="74"/>
      <c r="I51" s="74"/>
      <c r="J51" s="74"/>
      <c r="L51" s="90"/>
    </row>
    <row r="52" spans="2:14" s="78" customFormat="1" ht="99.95" customHeight="1">
      <c r="B52" s="77" t="s">
        <v>225</v>
      </c>
      <c r="C52" s="74"/>
      <c r="D52" s="75" t="s">
        <v>123</v>
      </c>
      <c r="E52" s="74"/>
      <c r="F52" s="76" t="s">
        <v>275</v>
      </c>
      <c r="G52" s="74"/>
      <c r="H52" s="77" t="s">
        <v>125</v>
      </c>
      <c r="I52" s="74"/>
      <c r="J52" s="75" t="s">
        <v>126</v>
      </c>
      <c r="M52" s="99"/>
    </row>
    <row r="53" spans="2:14" s="85" customFormat="1" ht="39.950000000000003" customHeight="1" thickBot="1">
      <c r="B53" s="114"/>
      <c r="C53" s="74"/>
      <c r="D53" s="115"/>
      <c r="E53" s="74"/>
      <c r="F53" s="94"/>
      <c r="G53" s="74"/>
      <c r="H53" s="87" t="s">
        <v>276</v>
      </c>
      <c r="I53" s="74"/>
      <c r="J53" s="82"/>
      <c r="L53" s="90"/>
      <c r="M53" s="124"/>
    </row>
    <row r="54" spans="2:14" s="85" customFormat="1" ht="14.1" customHeight="1" thickBot="1">
      <c r="B54" s="74"/>
      <c r="C54" s="74"/>
      <c r="D54" s="74"/>
      <c r="E54" s="74"/>
      <c r="F54" s="74"/>
      <c r="G54" s="74"/>
      <c r="H54" s="74"/>
      <c r="I54" s="74"/>
      <c r="J54" s="74"/>
      <c r="L54" s="90"/>
    </row>
    <row r="55" spans="2:14" s="78" customFormat="1" ht="80.099999999999994" customHeight="1" thickBot="1">
      <c r="B55" s="117" t="s">
        <v>130</v>
      </c>
      <c r="C55" s="96"/>
      <c r="D55" s="97" t="s">
        <v>277</v>
      </c>
      <c r="E55" s="96"/>
      <c r="F55" s="98" t="s">
        <v>55</v>
      </c>
      <c r="G55" s="74"/>
      <c r="H55" s="117" t="s">
        <v>53</v>
      </c>
      <c r="I55" s="96"/>
      <c r="J55" s="97" t="s">
        <v>131</v>
      </c>
    </row>
    <row r="56" spans="2:14" s="85" customFormat="1" ht="14.1" customHeight="1" thickBot="1">
      <c r="B56" s="125"/>
      <c r="C56" s="125"/>
      <c r="D56" s="125"/>
      <c r="E56" s="125"/>
      <c r="F56" s="125"/>
      <c r="G56" s="125"/>
      <c r="H56" s="125"/>
      <c r="I56" s="125"/>
      <c r="J56" s="125"/>
    </row>
    <row r="57" spans="2:14" s="78" customFormat="1" ht="120" customHeight="1" thickBot="1">
      <c r="B57" s="126" t="s">
        <v>58</v>
      </c>
      <c r="C57" s="127"/>
      <c r="D57" s="128" t="s">
        <v>57</v>
      </c>
      <c r="E57" s="125"/>
      <c r="F57" s="129" t="s">
        <v>58</v>
      </c>
      <c r="G57" s="125"/>
      <c r="H57" s="198" t="s">
        <v>343</v>
      </c>
      <c r="I57" s="125"/>
      <c r="J57" s="130" t="s">
        <v>58</v>
      </c>
    </row>
    <row r="58" spans="2:14" ht="22.5" customHeight="1" thickBot="1">
      <c r="B58" s="103"/>
      <c r="C58" s="104"/>
      <c r="D58" s="103"/>
      <c r="E58" s="104"/>
      <c r="F58" s="103"/>
      <c r="G58" s="104"/>
      <c r="H58" s="103"/>
      <c r="I58" s="104"/>
      <c r="J58" s="103"/>
    </row>
    <row r="59" spans="2:14" ht="80.25" customHeight="1">
      <c r="B59" s="106"/>
      <c r="C59" s="106"/>
      <c r="D59" s="106"/>
      <c r="E59" s="107"/>
      <c r="F59" s="106"/>
      <c r="G59" s="107"/>
      <c r="H59" s="106"/>
      <c r="I59" s="106"/>
      <c r="J59" s="108" t="s">
        <v>251</v>
      </c>
    </row>
    <row r="60" spans="2:14" ht="91.5" customHeight="1">
      <c r="B60" s="247" t="s">
        <v>252</v>
      </c>
      <c r="C60" s="247"/>
      <c r="D60" s="247"/>
      <c r="E60" s="247"/>
      <c r="F60" s="247"/>
      <c r="G60" s="247"/>
      <c r="H60" s="247"/>
      <c r="I60" s="247"/>
      <c r="J60" s="247"/>
    </row>
    <row r="61" spans="2:14" ht="57" customHeight="1">
      <c r="B61" s="64"/>
      <c r="C61" s="64"/>
      <c r="D61" s="243" t="str">
        <f>D1</f>
        <v xml:space="preserve">Restaurant scolaire </v>
      </c>
      <c r="E61" s="243"/>
      <c r="F61" s="243"/>
      <c r="G61" s="243"/>
      <c r="H61" s="243"/>
      <c r="I61" s="64"/>
      <c r="J61" s="64"/>
      <c r="L61" s="66" t="s">
        <v>3</v>
      </c>
      <c r="M61" s="67" t="s">
        <v>234</v>
      </c>
      <c r="N61" s="67" t="s">
        <v>235</v>
      </c>
    </row>
    <row r="62" spans="2:14" ht="30" customHeight="1">
      <c r="B62" s="68"/>
      <c r="C62" s="69"/>
      <c r="D62" s="68"/>
      <c r="E62" s="69"/>
      <c r="F62" s="68"/>
      <c r="G62" s="69"/>
      <c r="H62" s="68"/>
      <c r="I62" s="69"/>
      <c r="J62" s="68"/>
      <c r="L62" s="70">
        <f>L42+1</f>
        <v>12</v>
      </c>
      <c r="M62" s="71">
        <f>N42+3</f>
        <v>45005</v>
      </c>
      <c r="N62" s="71">
        <f>M62+4</f>
        <v>45009</v>
      </c>
    </row>
    <row r="63" spans="2:14" ht="42" customHeight="1">
      <c r="B63" s="244" t="str">
        <f>CONCATENATE("Semaine ",L62," du lundi ",TEXT(M62,"j mmmm")," au vendredi  ",TEXT(N62,"j mmmm aaaa"))</f>
        <v>Semaine 12 du lundi 20 mars au vendredi  24 mars 2023</v>
      </c>
      <c r="C63" s="244"/>
      <c r="D63" s="244"/>
      <c r="E63" s="244"/>
      <c r="F63" s="244"/>
      <c r="G63" s="244"/>
      <c r="H63" s="244"/>
      <c r="I63" s="244"/>
      <c r="J63" s="244"/>
    </row>
    <row r="64" spans="2:14" ht="28.5" customHeight="1">
      <c r="B64" s="245"/>
      <c r="C64" s="72"/>
      <c r="D64" s="245"/>
      <c r="E64" s="72"/>
      <c r="F64" s="245"/>
      <c r="G64" s="72"/>
      <c r="H64" s="245"/>
      <c r="I64" s="72"/>
      <c r="J64" s="245"/>
    </row>
    <row r="65" spans="2:10" ht="28.5" customHeight="1" thickBot="1">
      <c r="B65" s="246"/>
      <c r="C65" s="72"/>
      <c r="D65" s="245"/>
      <c r="E65" s="72"/>
      <c r="F65" s="245"/>
      <c r="G65" s="72"/>
      <c r="H65" s="245"/>
      <c r="I65" s="72"/>
      <c r="J65" s="245"/>
    </row>
    <row r="66" spans="2:10" s="78" customFormat="1" ht="99.95" customHeight="1">
      <c r="B66" s="77" t="s">
        <v>19</v>
      </c>
      <c r="C66" s="74"/>
      <c r="D66" s="75" t="s">
        <v>135</v>
      </c>
      <c r="E66" s="74"/>
      <c r="F66" s="76" t="s">
        <v>136</v>
      </c>
      <c r="G66" s="74"/>
      <c r="H66" s="77" t="s">
        <v>108</v>
      </c>
      <c r="I66" s="74"/>
      <c r="J66" s="75" t="s">
        <v>138</v>
      </c>
    </row>
    <row r="67" spans="2:10" s="85" customFormat="1" ht="39.950000000000003" customHeight="1" thickBot="1">
      <c r="B67" s="87"/>
      <c r="C67" s="81"/>
      <c r="D67" s="88" t="s">
        <v>278</v>
      </c>
      <c r="E67" s="81"/>
      <c r="F67" s="83"/>
      <c r="G67" s="81"/>
      <c r="H67" s="87"/>
      <c r="I67" s="81"/>
      <c r="J67" s="82"/>
    </row>
    <row r="68" spans="2:10" s="85" customFormat="1" ht="14.1" customHeight="1" thickBot="1">
      <c r="B68" s="74"/>
      <c r="C68" s="74"/>
      <c r="D68" s="74"/>
      <c r="E68" s="74"/>
      <c r="F68" s="74"/>
      <c r="G68" s="74"/>
      <c r="H68" s="74"/>
      <c r="I68" s="74"/>
      <c r="J68" s="74"/>
    </row>
    <row r="69" spans="2:10" s="78" customFormat="1" ht="99.95" customHeight="1">
      <c r="B69" s="77" t="s">
        <v>145</v>
      </c>
      <c r="C69" s="74"/>
      <c r="D69" s="75" t="s">
        <v>279</v>
      </c>
      <c r="E69" s="74"/>
      <c r="F69" s="76" t="s">
        <v>280</v>
      </c>
      <c r="G69" s="74"/>
      <c r="H69" s="77" t="s">
        <v>148</v>
      </c>
      <c r="I69" s="74"/>
      <c r="J69" s="75" t="s">
        <v>149</v>
      </c>
    </row>
    <row r="70" spans="2:10" s="78" customFormat="1" ht="30" customHeight="1" thickBot="1">
      <c r="B70" s="87" t="s">
        <v>281</v>
      </c>
      <c r="C70" s="81"/>
      <c r="D70" s="88" t="s">
        <v>282</v>
      </c>
      <c r="E70" s="81"/>
      <c r="F70" s="89" t="s">
        <v>283</v>
      </c>
      <c r="G70" s="81"/>
      <c r="H70" s="87" t="s">
        <v>284</v>
      </c>
      <c r="I70" s="81"/>
      <c r="J70" s="82"/>
    </row>
    <row r="71" spans="2:10" s="85" customFormat="1" ht="14.1" customHeight="1" thickBot="1">
      <c r="B71" s="74"/>
      <c r="C71" s="74"/>
      <c r="D71" s="74"/>
      <c r="E71" s="74"/>
      <c r="F71" s="74"/>
      <c r="G71" s="74"/>
      <c r="H71" s="74"/>
      <c r="I71" s="74"/>
      <c r="J71" s="74"/>
    </row>
    <row r="72" spans="2:10" s="78" customFormat="1" ht="99.95" customHeight="1">
      <c r="B72" s="77" t="s">
        <v>41</v>
      </c>
      <c r="C72" s="74"/>
      <c r="D72" s="75" t="s">
        <v>151</v>
      </c>
      <c r="E72" s="74"/>
      <c r="F72" s="76" t="s">
        <v>85</v>
      </c>
      <c r="G72" s="74"/>
      <c r="H72" s="77" t="s">
        <v>41</v>
      </c>
      <c r="I72" s="74"/>
      <c r="J72" s="75" t="s">
        <v>285</v>
      </c>
    </row>
    <row r="73" spans="2:10" s="85" customFormat="1" ht="39.950000000000003" customHeight="1" thickBot="1">
      <c r="B73" s="87"/>
      <c r="C73" s="74"/>
      <c r="D73" s="131"/>
      <c r="E73" s="74"/>
      <c r="F73" s="94"/>
      <c r="G73" s="74"/>
      <c r="H73" s="132"/>
      <c r="I73" s="74"/>
      <c r="J73" s="82"/>
    </row>
    <row r="74" spans="2:10" s="85" customFormat="1" ht="14.1" customHeight="1" thickBot="1">
      <c r="B74" s="133"/>
      <c r="C74" s="134"/>
      <c r="D74" s="134"/>
      <c r="E74" s="134"/>
      <c r="F74" s="134"/>
      <c r="G74" s="134"/>
      <c r="H74" s="133"/>
      <c r="I74" s="134"/>
      <c r="J74" s="134"/>
    </row>
    <row r="75" spans="2:10" s="78" customFormat="1" ht="80.099999999999994" customHeight="1" thickBot="1">
      <c r="B75" s="135" t="s">
        <v>277</v>
      </c>
      <c r="C75" s="125"/>
      <c r="D75" s="136" t="s">
        <v>157</v>
      </c>
      <c r="E75" s="125"/>
      <c r="F75" s="137" t="s">
        <v>158</v>
      </c>
      <c r="G75" s="125"/>
      <c r="H75" s="135" t="s">
        <v>286</v>
      </c>
      <c r="I75" s="125"/>
      <c r="J75" s="136" t="s">
        <v>160</v>
      </c>
    </row>
    <row r="76" spans="2:10" s="85" customFormat="1" ht="14.1" customHeight="1" thickBot="1">
      <c r="B76" s="138"/>
      <c r="C76" s="125"/>
      <c r="D76" s="125"/>
      <c r="E76" s="125"/>
      <c r="F76" s="125"/>
      <c r="G76" s="125"/>
      <c r="H76" s="138"/>
      <c r="I76" s="125"/>
      <c r="J76" s="125"/>
    </row>
    <row r="77" spans="2:10" s="78" customFormat="1" ht="120" customHeight="1" thickBot="1">
      <c r="B77" s="126" t="s">
        <v>58</v>
      </c>
      <c r="C77" s="127"/>
      <c r="D77" s="128" t="s">
        <v>57</v>
      </c>
      <c r="E77" s="125"/>
      <c r="F77" s="129" t="s">
        <v>161</v>
      </c>
      <c r="G77" s="125"/>
      <c r="H77" s="198" t="s">
        <v>345</v>
      </c>
      <c r="I77" s="125"/>
      <c r="J77" s="128" t="s">
        <v>57</v>
      </c>
    </row>
    <row r="78" spans="2:10" ht="22.5" customHeight="1" thickBot="1">
      <c r="B78" s="103"/>
      <c r="C78" s="104"/>
      <c r="D78" s="103"/>
      <c r="E78" s="104"/>
      <c r="F78" s="103"/>
      <c r="G78" s="104"/>
      <c r="H78" s="103"/>
      <c r="I78" s="104"/>
      <c r="J78" s="103"/>
    </row>
    <row r="79" spans="2:10" ht="80.25" customHeight="1">
      <c r="B79" s="106"/>
      <c r="C79" s="106"/>
      <c r="D79" s="106"/>
      <c r="E79" s="107"/>
      <c r="F79" s="106"/>
      <c r="G79" s="107"/>
      <c r="H79" s="106"/>
      <c r="I79" s="106"/>
      <c r="J79" s="108" t="s">
        <v>251</v>
      </c>
    </row>
    <row r="80" spans="2:10" ht="91.5" customHeight="1">
      <c r="B80" s="247" t="s">
        <v>252</v>
      </c>
      <c r="C80" s="247"/>
      <c r="D80" s="247"/>
      <c r="E80" s="247"/>
      <c r="F80" s="247"/>
      <c r="G80" s="247"/>
      <c r="H80" s="247"/>
      <c r="I80" s="247"/>
      <c r="J80" s="247"/>
    </row>
    <row r="81" spans="2:14" ht="57" customHeight="1">
      <c r="B81" s="64"/>
      <c r="C81" s="64"/>
      <c r="D81" s="243" t="str">
        <f>+D1</f>
        <v xml:space="preserve">Restaurant scolaire </v>
      </c>
      <c r="E81" s="243"/>
      <c r="F81" s="243"/>
      <c r="G81" s="243"/>
      <c r="H81" s="243"/>
      <c r="I81" s="64"/>
      <c r="J81" s="64"/>
      <c r="L81" s="66" t="s">
        <v>3</v>
      </c>
      <c r="M81" s="67" t="s">
        <v>234</v>
      </c>
      <c r="N81" s="67" t="s">
        <v>235</v>
      </c>
    </row>
    <row r="82" spans="2:14" ht="30" customHeight="1">
      <c r="B82" s="68"/>
      <c r="C82" s="69"/>
      <c r="D82" s="68"/>
      <c r="E82" s="69"/>
      <c r="F82" s="68"/>
      <c r="G82" s="69"/>
      <c r="H82" s="68"/>
      <c r="I82" s="69"/>
      <c r="J82" s="68"/>
      <c r="L82" s="70">
        <f>L62+1</f>
        <v>13</v>
      </c>
      <c r="M82" s="71">
        <f>M62+7</f>
        <v>45012</v>
      </c>
      <c r="N82" s="71">
        <f>M82+4</f>
        <v>45016</v>
      </c>
    </row>
    <row r="83" spans="2:14" ht="42" customHeight="1">
      <c r="B83" s="244" t="str">
        <f>CONCATENATE("Semaine ",L82," du lundi ",TEXT(M82,"j mmmm")," au vendredi  ",TEXT(N82,"j mmmm aaaa"))</f>
        <v>Semaine 13 du lundi 27 mars au vendredi  31 mars 2023</v>
      </c>
      <c r="C83" s="244"/>
      <c r="D83" s="244"/>
      <c r="E83" s="244"/>
      <c r="F83" s="244"/>
      <c r="G83" s="244"/>
      <c r="H83" s="244"/>
      <c r="I83" s="244"/>
      <c r="J83" s="244"/>
    </row>
    <row r="84" spans="2:14" ht="28.5" customHeight="1">
      <c r="B84" s="245"/>
      <c r="C84" s="72"/>
      <c r="D84" s="245"/>
      <c r="E84" s="72"/>
      <c r="F84" s="245"/>
      <c r="G84" s="72"/>
      <c r="H84" s="245"/>
      <c r="I84" s="72"/>
      <c r="J84" s="245"/>
    </row>
    <row r="85" spans="2:14" ht="28.5" customHeight="1" thickBot="1">
      <c r="B85" s="246"/>
      <c r="C85" s="72"/>
      <c r="D85" s="245"/>
      <c r="E85" s="72"/>
      <c r="F85" s="245"/>
      <c r="G85" s="72"/>
      <c r="H85" s="245"/>
      <c r="I85" s="72"/>
      <c r="J85" s="245"/>
    </row>
    <row r="86" spans="2:14" s="78" customFormat="1" ht="99.95" customHeight="1">
      <c r="B86" s="77" t="s">
        <v>63</v>
      </c>
      <c r="C86" s="74"/>
      <c r="D86" s="75" t="s">
        <v>287</v>
      </c>
      <c r="E86" s="74"/>
      <c r="F86" s="76" t="s">
        <v>166</v>
      </c>
      <c r="G86" s="74"/>
      <c r="H86" s="77" t="s">
        <v>167</v>
      </c>
      <c r="I86" s="74"/>
      <c r="J86" s="75" t="s">
        <v>168</v>
      </c>
      <c r="L86" s="79"/>
    </row>
    <row r="87" spans="2:14" s="85" customFormat="1" ht="39.950000000000003" customHeight="1" thickBot="1">
      <c r="B87" s="87"/>
      <c r="C87" s="81"/>
      <c r="D87" s="82"/>
      <c r="E87" s="81"/>
      <c r="F87" s="83" t="s">
        <v>288</v>
      </c>
      <c r="G87" s="81"/>
      <c r="H87" s="87" t="s">
        <v>289</v>
      </c>
      <c r="I87" s="81"/>
      <c r="J87" s="82"/>
    </row>
    <row r="88" spans="2:14" s="85" customFormat="1" ht="14.1" customHeight="1" thickBot="1">
      <c r="B88" s="74"/>
      <c r="C88" s="74"/>
      <c r="D88" s="74"/>
      <c r="E88" s="74"/>
      <c r="F88" s="74"/>
      <c r="G88" s="74"/>
      <c r="H88" s="74"/>
      <c r="I88" s="74"/>
      <c r="J88" s="74"/>
    </row>
    <row r="89" spans="2:14" s="78" customFormat="1" ht="99.95" customHeight="1">
      <c r="B89" s="77" t="s">
        <v>290</v>
      </c>
      <c r="C89" s="74"/>
      <c r="D89" s="75" t="s">
        <v>176</v>
      </c>
      <c r="E89" s="74"/>
      <c r="F89" s="76" t="s">
        <v>291</v>
      </c>
      <c r="G89" s="74"/>
      <c r="H89" s="77" t="s">
        <v>178</v>
      </c>
      <c r="I89" s="74"/>
      <c r="J89" s="75" t="s">
        <v>292</v>
      </c>
    </row>
    <row r="90" spans="2:14" s="78" customFormat="1" ht="30" customHeight="1" thickBot="1">
      <c r="B90" s="87" t="s">
        <v>293</v>
      </c>
      <c r="C90" s="81"/>
      <c r="D90" s="88" t="s">
        <v>294</v>
      </c>
      <c r="E90" s="81"/>
      <c r="F90" s="94" t="s">
        <v>247</v>
      </c>
      <c r="G90" s="81"/>
      <c r="H90" s="87" t="s">
        <v>295</v>
      </c>
      <c r="I90" s="81"/>
      <c r="J90" s="88" t="s">
        <v>245</v>
      </c>
    </row>
    <row r="91" spans="2:14" s="85" customFormat="1" ht="14.1" customHeight="1" thickBot="1">
      <c r="B91" s="74"/>
      <c r="C91" s="74"/>
      <c r="D91" s="74"/>
      <c r="E91" s="74"/>
      <c r="F91" s="74"/>
      <c r="G91" s="74"/>
      <c r="H91" s="74"/>
      <c r="I91" s="74"/>
      <c r="J91" s="74"/>
      <c r="L91" s="90"/>
    </row>
    <row r="92" spans="2:14" s="78" customFormat="1" ht="99.95" customHeight="1">
      <c r="B92" s="77" t="s">
        <v>41</v>
      </c>
      <c r="C92" s="74"/>
      <c r="D92" s="75" t="s">
        <v>47</v>
      </c>
      <c r="E92" s="74"/>
      <c r="F92" s="76" t="s">
        <v>153</v>
      </c>
      <c r="G92" s="74"/>
      <c r="H92" s="77" t="s">
        <v>182</v>
      </c>
      <c r="I92" s="74"/>
      <c r="J92" s="75" t="s">
        <v>125</v>
      </c>
    </row>
    <row r="93" spans="2:14" s="85" customFormat="1" ht="39.950000000000003" customHeight="1" thickBot="1">
      <c r="B93" s="114"/>
      <c r="C93" s="74"/>
      <c r="D93" s="82"/>
      <c r="E93" s="74"/>
      <c r="F93" s="94"/>
      <c r="G93" s="74"/>
      <c r="H93" s="114" t="s">
        <v>296</v>
      </c>
      <c r="I93" s="74"/>
      <c r="J93" s="82" t="s">
        <v>297</v>
      </c>
      <c r="L93" s="90"/>
    </row>
    <row r="94" spans="2:14" s="85" customFormat="1" ht="14.1" customHeight="1" thickBot="1">
      <c r="B94" s="74"/>
      <c r="C94" s="74"/>
      <c r="D94" s="74"/>
      <c r="E94" s="74"/>
      <c r="F94" s="74"/>
      <c r="G94" s="74"/>
      <c r="H94" s="74"/>
      <c r="I94" s="74"/>
      <c r="J94" s="74"/>
      <c r="L94" s="90"/>
    </row>
    <row r="95" spans="2:14" s="78" customFormat="1" ht="80.099999999999994" customHeight="1" thickBot="1">
      <c r="B95" s="117" t="s">
        <v>54</v>
      </c>
      <c r="C95" s="96"/>
      <c r="D95" s="97" t="s">
        <v>55</v>
      </c>
      <c r="E95" s="96"/>
      <c r="F95" s="98" t="s">
        <v>264</v>
      </c>
      <c r="G95" s="96"/>
      <c r="H95" s="117" t="s">
        <v>53</v>
      </c>
      <c r="I95" s="96"/>
      <c r="J95" s="97" t="s">
        <v>298</v>
      </c>
    </row>
    <row r="96" spans="2:14" s="85" customFormat="1" ht="14.1" customHeight="1" thickBot="1">
      <c r="B96" s="125"/>
      <c r="C96" s="125"/>
      <c r="D96" s="125"/>
      <c r="E96" s="125"/>
      <c r="F96" s="125"/>
      <c r="G96" s="125"/>
      <c r="H96" s="125"/>
      <c r="I96" s="125"/>
      <c r="J96" s="125"/>
    </row>
    <row r="97" spans="2:14" s="78" customFormat="1" ht="120" customHeight="1" thickBot="1">
      <c r="B97" s="126" t="s">
        <v>95</v>
      </c>
      <c r="C97" s="125"/>
      <c r="D97" s="130" t="s">
        <v>58</v>
      </c>
      <c r="E97" s="125"/>
      <c r="F97" s="129" t="s">
        <v>185</v>
      </c>
      <c r="G97" s="125"/>
      <c r="H97" s="126" t="s">
        <v>186</v>
      </c>
      <c r="I97" s="125"/>
      <c r="J97" s="130" t="s">
        <v>57</v>
      </c>
    </row>
    <row r="98" spans="2:14" ht="22.5" customHeight="1" thickBot="1">
      <c r="B98" s="103"/>
      <c r="C98" s="104"/>
      <c r="D98" s="103"/>
      <c r="E98" s="104"/>
      <c r="F98" s="103"/>
      <c r="G98" s="104"/>
      <c r="H98" s="139"/>
      <c r="I98" s="140"/>
      <c r="J98" s="139"/>
    </row>
    <row r="99" spans="2:14" ht="80.25" customHeight="1">
      <c r="B99" s="106"/>
      <c r="C99" s="106"/>
      <c r="D99" s="106"/>
      <c r="E99" s="107"/>
      <c r="F99" s="106"/>
      <c r="G99" s="107"/>
      <c r="H99" s="106"/>
      <c r="I99" s="106"/>
      <c r="J99" s="108" t="s">
        <v>251</v>
      </c>
    </row>
    <row r="100" spans="2:14" ht="91.5" customHeight="1">
      <c r="B100" s="247" t="s">
        <v>252</v>
      </c>
      <c r="C100" s="247"/>
      <c r="D100" s="247"/>
      <c r="E100" s="247"/>
      <c r="F100" s="247"/>
      <c r="G100" s="247"/>
      <c r="H100" s="247"/>
      <c r="I100" s="247"/>
      <c r="J100" s="247"/>
    </row>
    <row r="101" spans="2:14" ht="79.5" customHeight="1">
      <c r="B101" s="64"/>
      <c r="C101" s="64"/>
      <c r="D101" s="243" t="str">
        <f>+D1</f>
        <v xml:space="preserve">Restaurant scolaire </v>
      </c>
      <c r="E101" s="248"/>
      <c r="F101" s="248"/>
      <c r="G101" s="248"/>
      <c r="H101" s="248"/>
      <c r="I101" s="64"/>
      <c r="J101" s="64"/>
      <c r="L101" s="66" t="s">
        <v>3</v>
      </c>
      <c r="M101" s="67" t="s">
        <v>234</v>
      </c>
      <c r="N101" s="67" t="s">
        <v>235</v>
      </c>
    </row>
    <row r="102" spans="2:14" ht="30" customHeight="1">
      <c r="B102" s="68"/>
      <c r="C102" s="69"/>
      <c r="D102" s="68"/>
      <c r="E102" s="69"/>
      <c r="F102" s="68"/>
      <c r="G102" s="69"/>
      <c r="H102" s="68"/>
      <c r="I102" s="69"/>
      <c r="J102" s="68"/>
      <c r="L102" s="70">
        <f>L82+1</f>
        <v>14</v>
      </c>
      <c r="M102" s="71">
        <f>M82+7</f>
        <v>45019</v>
      </c>
      <c r="N102" s="71">
        <f>M102+4</f>
        <v>45023</v>
      </c>
    </row>
    <row r="103" spans="2:14" ht="42" customHeight="1">
      <c r="B103" s="244" t="str">
        <f>CONCATENATE("Semaine ",L102," du lundi ",TEXT(M102,"j mmmm")," au vendredi  ",TEXT(N102,"j mmmm aaaa"))</f>
        <v>Semaine 14 du lundi 3 avril au vendredi  7 avril 2023</v>
      </c>
      <c r="C103" s="244"/>
      <c r="D103" s="244"/>
      <c r="E103" s="244"/>
      <c r="F103" s="244"/>
      <c r="G103" s="244"/>
      <c r="H103" s="244"/>
      <c r="I103" s="244"/>
      <c r="J103" s="244"/>
    </row>
    <row r="104" spans="2:14" ht="15.75" customHeight="1">
      <c r="B104" s="141"/>
      <c r="C104" s="141"/>
      <c r="D104" s="141"/>
      <c r="E104" s="141"/>
      <c r="F104" s="142"/>
      <c r="G104" s="141"/>
      <c r="H104" s="141"/>
      <c r="I104" s="141"/>
      <c r="J104" s="141"/>
    </row>
    <row r="105" spans="2:14" ht="28.5" customHeight="1">
      <c r="B105" s="245"/>
      <c r="C105" s="72"/>
      <c r="D105" s="245"/>
      <c r="E105" s="72"/>
      <c r="F105" s="245"/>
      <c r="G105" s="72"/>
      <c r="H105" s="245"/>
      <c r="I105" s="72"/>
      <c r="J105" s="245"/>
    </row>
    <row r="106" spans="2:14" ht="28.5" customHeight="1" thickBot="1">
      <c r="B106" s="246"/>
      <c r="C106" s="72"/>
      <c r="D106" s="245"/>
      <c r="E106" s="72"/>
      <c r="F106" s="245"/>
      <c r="G106" s="72"/>
      <c r="H106" s="245"/>
      <c r="I106" s="72"/>
      <c r="J106" s="245"/>
    </row>
    <row r="107" spans="2:14" s="78" customFormat="1" ht="99.95" customHeight="1">
      <c r="B107" s="77" t="s">
        <v>26</v>
      </c>
      <c r="C107" s="74"/>
      <c r="D107" s="197" t="s">
        <v>347</v>
      </c>
      <c r="E107" s="74"/>
      <c r="F107" s="76" t="s">
        <v>187</v>
      </c>
      <c r="G107" s="74"/>
      <c r="H107" s="77" t="s">
        <v>33</v>
      </c>
      <c r="I107" s="74"/>
      <c r="J107" s="75" t="s">
        <v>299</v>
      </c>
      <c r="L107" s="92"/>
    </row>
    <row r="108" spans="2:14" s="85" customFormat="1" ht="39.950000000000003" customHeight="1" thickBot="1">
      <c r="B108" s="87" t="s">
        <v>300</v>
      </c>
      <c r="C108" s="81"/>
      <c r="D108" s="82" t="s">
        <v>348</v>
      </c>
      <c r="E108" s="81"/>
      <c r="F108" s="83" t="s">
        <v>301</v>
      </c>
      <c r="G108" s="81"/>
      <c r="H108" s="87" t="s">
        <v>254</v>
      </c>
      <c r="I108" s="81"/>
      <c r="J108" s="82"/>
    </row>
    <row r="109" spans="2:14" s="85" customFormat="1" ht="14.1" customHeight="1" thickBot="1">
      <c r="B109" s="74"/>
      <c r="C109" s="74"/>
      <c r="D109" s="74"/>
      <c r="E109" s="74"/>
      <c r="F109" s="74"/>
      <c r="G109" s="74"/>
      <c r="H109" s="74"/>
      <c r="I109" s="74"/>
      <c r="J109" s="74"/>
      <c r="L109" s="92"/>
    </row>
    <row r="110" spans="2:14" s="78" customFormat="1" ht="99.95" customHeight="1">
      <c r="B110" s="77" t="s">
        <v>197</v>
      </c>
      <c r="C110" s="74"/>
      <c r="D110" s="75" t="s">
        <v>302</v>
      </c>
      <c r="E110" s="74"/>
      <c r="F110" s="76" t="s">
        <v>303</v>
      </c>
      <c r="G110" s="74"/>
      <c r="H110" s="77" t="s">
        <v>199</v>
      </c>
      <c r="I110" s="74"/>
      <c r="J110" s="75" t="s">
        <v>304</v>
      </c>
      <c r="M110" s="92"/>
    </row>
    <row r="111" spans="2:14" s="78" customFormat="1" ht="30" customHeight="1" thickBot="1">
      <c r="B111" s="87" t="s">
        <v>305</v>
      </c>
      <c r="C111" s="81"/>
      <c r="D111" s="88"/>
      <c r="E111" s="81"/>
      <c r="F111" s="94" t="s">
        <v>306</v>
      </c>
      <c r="G111" s="81"/>
      <c r="H111" s="87" t="s">
        <v>307</v>
      </c>
      <c r="I111" s="81"/>
      <c r="J111" s="88" t="s">
        <v>308</v>
      </c>
      <c r="M111" s="92"/>
    </row>
    <row r="112" spans="2:14" s="85" customFormat="1" ht="14.1" customHeight="1" thickBot="1">
      <c r="B112" s="74"/>
      <c r="C112" s="74"/>
      <c r="D112" s="74"/>
      <c r="E112" s="74"/>
      <c r="F112" s="74"/>
      <c r="G112" s="74"/>
      <c r="H112" s="74"/>
      <c r="I112" s="74"/>
      <c r="J112" s="74"/>
      <c r="L112" s="90"/>
    </row>
    <row r="113" spans="2:14" s="78" customFormat="1" ht="99.95" customHeight="1">
      <c r="B113" s="77" t="s">
        <v>201</v>
      </c>
      <c r="C113" s="74"/>
      <c r="D113" s="75" t="s">
        <v>202</v>
      </c>
      <c r="E113" s="74"/>
      <c r="F113" s="76" t="s">
        <v>203</v>
      </c>
      <c r="G113" s="74"/>
      <c r="H113" s="77" t="s">
        <v>41</v>
      </c>
      <c r="I113" s="74"/>
      <c r="J113" s="75" t="s">
        <v>204</v>
      </c>
      <c r="L113" s="92"/>
      <c r="M113" s="92"/>
    </row>
    <row r="114" spans="2:14" s="85" customFormat="1" ht="39.950000000000003" customHeight="1" thickBot="1">
      <c r="B114" s="143"/>
      <c r="C114" s="134"/>
      <c r="D114" s="144"/>
      <c r="E114" s="134"/>
      <c r="F114" s="145"/>
      <c r="G114" s="134"/>
      <c r="H114" s="143"/>
      <c r="I114" s="134"/>
      <c r="J114" s="144"/>
      <c r="L114" s="90"/>
    </row>
    <row r="115" spans="2:14" s="85" customFormat="1" ht="14.1" customHeight="1" thickBot="1">
      <c r="B115" s="134"/>
      <c r="C115" s="134"/>
      <c r="D115" s="134"/>
      <c r="E115" s="134"/>
      <c r="F115" s="134"/>
      <c r="G115" s="134"/>
      <c r="H115" s="134"/>
      <c r="I115" s="134"/>
      <c r="J115" s="134"/>
      <c r="L115" s="90"/>
    </row>
    <row r="116" spans="2:14" s="78" customFormat="1" ht="80.099999999999994" customHeight="1" thickBot="1">
      <c r="B116" s="146" t="s">
        <v>93</v>
      </c>
      <c r="C116" s="125"/>
      <c r="D116" s="136" t="s">
        <v>92</v>
      </c>
      <c r="E116" s="125"/>
      <c r="F116" s="137" t="s">
        <v>263</v>
      </c>
      <c r="G116" s="125"/>
      <c r="H116" s="146" t="s">
        <v>53</v>
      </c>
      <c r="I116" s="125"/>
      <c r="J116" s="136" t="s">
        <v>286</v>
      </c>
    </row>
    <row r="117" spans="2:14" s="85" customFormat="1" ht="14.1" customHeight="1" thickBot="1">
      <c r="B117" s="125"/>
      <c r="C117" s="125"/>
      <c r="D117" s="125"/>
      <c r="E117" s="125"/>
      <c r="F117" s="125"/>
      <c r="G117" s="125"/>
      <c r="H117" s="125"/>
      <c r="I117" s="125"/>
      <c r="J117" s="125"/>
    </row>
    <row r="118" spans="2:14" s="78" customFormat="1" ht="120" customHeight="1" thickBot="1">
      <c r="B118" s="126" t="s">
        <v>210</v>
      </c>
      <c r="C118" s="125"/>
      <c r="D118" s="130" t="s">
        <v>57</v>
      </c>
      <c r="E118" s="125"/>
      <c r="F118" s="129" t="s">
        <v>58</v>
      </c>
      <c r="G118" s="125"/>
      <c r="H118" s="126" t="s">
        <v>58</v>
      </c>
      <c r="I118" s="125"/>
      <c r="J118" s="130" t="s">
        <v>57</v>
      </c>
    </row>
    <row r="119" spans="2:14" ht="22.5" customHeight="1" thickBot="1">
      <c r="B119" s="103"/>
      <c r="C119" s="104"/>
      <c r="D119" s="103"/>
      <c r="E119" s="104"/>
      <c r="F119" s="103"/>
      <c r="G119" s="104"/>
      <c r="H119" s="103"/>
      <c r="I119" s="104"/>
      <c r="J119" s="103"/>
    </row>
    <row r="120" spans="2:14" ht="80.25" customHeight="1">
      <c r="B120" s="106"/>
      <c r="C120" s="106"/>
      <c r="D120" s="106"/>
      <c r="E120" s="107"/>
      <c r="F120" s="106"/>
      <c r="G120" s="107"/>
      <c r="H120" s="106"/>
      <c r="I120" s="106"/>
      <c r="J120" s="108" t="s">
        <v>251</v>
      </c>
    </row>
    <row r="121" spans="2:14" ht="91.5" hidden="1" customHeight="1">
      <c r="B121" s="247" t="s">
        <v>309</v>
      </c>
      <c r="C121" s="247"/>
      <c r="D121" s="247"/>
      <c r="E121" s="247"/>
      <c r="F121" s="247"/>
      <c r="G121" s="247"/>
      <c r="H121" s="247"/>
      <c r="I121" s="247"/>
      <c r="J121" s="247"/>
    </row>
    <row r="122" spans="2:14" ht="79.5" hidden="1" customHeight="1">
      <c r="B122" s="64"/>
      <c r="C122" s="64"/>
      <c r="D122" s="243" t="str">
        <f>+D1</f>
        <v xml:space="preserve">Restaurant scolaire </v>
      </c>
      <c r="E122" s="248"/>
      <c r="F122" s="248"/>
      <c r="G122" s="248"/>
      <c r="H122" s="248"/>
      <c r="I122" s="64"/>
      <c r="J122" s="64"/>
      <c r="L122" s="66" t="s">
        <v>3</v>
      </c>
      <c r="M122" s="67" t="s">
        <v>234</v>
      </c>
      <c r="N122" s="67" t="s">
        <v>235</v>
      </c>
    </row>
    <row r="123" spans="2:14" ht="30" hidden="1" customHeight="1">
      <c r="B123" s="68"/>
      <c r="C123" s="69"/>
      <c r="D123" s="68"/>
      <c r="E123" s="69"/>
      <c r="F123" s="147"/>
      <c r="G123" s="69"/>
      <c r="H123" s="68"/>
      <c r="I123" s="69"/>
      <c r="J123" s="68"/>
      <c r="L123" s="70">
        <v>41</v>
      </c>
      <c r="M123" s="71">
        <v>44844</v>
      </c>
      <c r="N123" s="71">
        <v>44848</v>
      </c>
    </row>
    <row r="124" spans="2:14" ht="42" hidden="1" customHeight="1">
      <c r="B124" s="244" t="str">
        <f>CONCATENATE("Semaine ",L123," du lundi ",TEXT(M123,"j mmmm")," au vendredi  ",TEXT(N123,"j mmmm aaaa"))</f>
        <v>Semaine 41 du lundi 10 octobre au vendredi  14 octobre 2022</v>
      </c>
      <c r="C124" s="244"/>
      <c r="D124" s="244"/>
      <c r="E124" s="244"/>
      <c r="F124" s="244"/>
      <c r="G124" s="244"/>
      <c r="H124" s="244"/>
      <c r="I124" s="244"/>
      <c r="J124" s="244"/>
    </row>
    <row r="125" spans="2:14" ht="15.75" hidden="1" customHeight="1">
      <c r="B125" s="141"/>
      <c r="C125" s="141"/>
      <c r="D125" s="141"/>
      <c r="E125" s="141"/>
      <c r="F125" s="142"/>
      <c r="G125" s="141"/>
      <c r="H125" s="141"/>
      <c r="I125" s="141"/>
      <c r="J125" s="141"/>
    </row>
    <row r="126" spans="2:14" ht="28.5" hidden="1" customHeight="1">
      <c r="B126" s="245"/>
      <c r="C126" s="72"/>
      <c r="D126" s="245"/>
      <c r="E126" s="72"/>
      <c r="F126" s="245"/>
      <c r="G126" s="72"/>
      <c r="H126" s="245"/>
      <c r="I126" s="72"/>
      <c r="J126" s="245"/>
    </row>
    <row r="127" spans="2:14" ht="28.5" hidden="1" customHeight="1" thickBot="1">
      <c r="B127" s="246"/>
      <c r="C127" s="72"/>
      <c r="D127" s="245"/>
      <c r="E127" s="72"/>
      <c r="F127" s="245"/>
      <c r="G127" s="72"/>
      <c r="H127" s="245"/>
      <c r="I127" s="72"/>
      <c r="J127" s="245"/>
    </row>
    <row r="128" spans="2:14" s="78" customFormat="1" ht="99.95" hidden="1" customHeight="1">
      <c r="B128" s="73"/>
      <c r="C128" s="74"/>
      <c r="D128" s="75"/>
      <c r="E128" s="74"/>
      <c r="F128" s="76"/>
      <c r="G128" s="74"/>
      <c r="H128" s="73"/>
      <c r="I128" s="74"/>
      <c r="J128" s="75"/>
      <c r="M128" s="92"/>
    </row>
    <row r="129" spans="2:14" s="85" customFormat="1" ht="39.950000000000003" hidden="1" customHeight="1" thickBot="1">
      <c r="B129" s="80"/>
      <c r="C129" s="81"/>
      <c r="D129" s="82"/>
      <c r="E129" s="81"/>
      <c r="F129" s="83"/>
      <c r="G129" s="81"/>
      <c r="H129" s="80"/>
      <c r="I129" s="81"/>
      <c r="J129" s="82"/>
    </row>
    <row r="130" spans="2:14" s="85" customFormat="1" ht="25.5" hidden="1" customHeight="1" thickBot="1">
      <c r="B130" s="86"/>
      <c r="C130" s="74"/>
      <c r="D130" s="74"/>
      <c r="E130" s="74"/>
      <c r="F130" s="74"/>
      <c r="G130" s="74"/>
      <c r="H130" s="86"/>
      <c r="I130" s="74"/>
      <c r="J130" s="74"/>
      <c r="M130" s="92"/>
    </row>
    <row r="131" spans="2:14" s="78" customFormat="1" ht="99.95" hidden="1" customHeight="1">
      <c r="B131" s="77"/>
      <c r="C131" s="74"/>
      <c r="D131" s="75"/>
      <c r="E131" s="74"/>
      <c r="F131" s="76"/>
      <c r="G131" s="74"/>
      <c r="H131" s="77"/>
      <c r="I131" s="74"/>
      <c r="J131" s="75"/>
    </row>
    <row r="132" spans="2:14" s="78" customFormat="1" ht="30" hidden="1" customHeight="1" thickBot="1">
      <c r="B132" s="87"/>
      <c r="C132" s="81"/>
      <c r="D132" s="88"/>
      <c r="E132" s="81"/>
      <c r="F132" s="89"/>
      <c r="G132" s="81"/>
      <c r="H132" s="87"/>
      <c r="I132" s="81"/>
      <c r="J132" s="88"/>
      <c r="M132" s="92"/>
    </row>
    <row r="133" spans="2:14" s="85" customFormat="1" ht="14.1" hidden="1" customHeight="1" thickBot="1">
      <c r="B133" s="74"/>
      <c r="C133" s="74"/>
      <c r="D133" s="74"/>
      <c r="E133" s="74"/>
      <c r="F133" s="74"/>
      <c r="G133" s="74"/>
      <c r="H133" s="74"/>
      <c r="I133" s="74"/>
      <c r="J133" s="74"/>
    </row>
    <row r="134" spans="2:14" s="78" customFormat="1" ht="99.95" hidden="1" customHeight="1">
      <c r="B134" s="77"/>
      <c r="C134" s="74"/>
      <c r="D134" s="75"/>
      <c r="E134" s="74"/>
      <c r="F134" s="76"/>
      <c r="G134" s="74"/>
      <c r="H134" s="77"/>
      <c r="I134" s="74"/>
      <c r="J134" s="75"/>
    </row>
    <row r="135" spans="2:14" s="85" customFormat="1" ht="39.950000000000003" hidden="1" customHeight="1" thickBot="1">
      <c r="B135" s="93"/>
      <c r="C135" s="74"/>
      <c r="D135" s="82"/>
      <c r="E135" s="74"/>
      <c r="F135" s="94"/>
      <c r="G135" s="74"/>
      <c r="H135" s="93"/>
      <c r="I135" s="74"/>
      <c r="J135" s="82"/>
      <c r="M135" s="92"/>
    </row>
    <row r="136" spans="2:14" s="85" customFormat="1" ht="14.1" hidden="1" customHeight="1" thickBot="1">
      <c r="B136" s="86"/>
      <c r="C136" s="74"/>
      <c r="D136" s="74"/>
      <c r="E136" s="74"/>
      <c r="F136" s="74"/>
      <c r="G136" s="74"/>
      <c r="H136" s="86"/>
      <c r="I136" s="74"/>
      <c r="J136" s="74"/>
    </row>
    <row r="137" spans="2:14" s="78" customFormat="1" ht="80.099999999999994" hidden="1" customHeight="1" thickBot="1">
      <c r="B137" s="95"/>
      <c r="C137" s="96"/>
      <c r="D137" s="97"/>
      <c r="E137" s="96"/>
      <c r="F137" s="98"/>
      <c r="G137" s="74"/>
      <c r="H137" s="95"/>
      <c r="I137" s="96"/>
      <c r="J137" s="97"/>
    </row>
    <row r="138" spans="2:14" s="85" customFormat="1" ht="14.1" hidden="1" customHeight="1" thickBot="1">
      <c r="B138" s="99"/>
      <c r="C138" s="96"/>
      <c r="D138" s="96"/>
      <c r="E138" s="96"/>
      <c r="F138" s="96"/>
      <c r="G138" s="96"/>
      <c r="H138" s="99"/>
      <c r="I138" s="96"/>
      <c r="J138" s="96"/>
    </row>
    <row r="139" spans="2:14" s="78" customFormat="1" ht="120" hidden="1" customHeight="1" thickBot="1">
      <c r="B139" s="100"/>
      <c r="C139" s="96"/>
      <c r="D139" s="101"/>
      <c r="E139" s="96"/>
      <c r="F139" s="102"/>
      <c r="G139" s="96"/>
      <c r="H139" s="100"/>
      <c r="I139" s="96"/>
      <c r="J139" s="101"/>
    </row>
    <row r="140" spans="2:14" ht="22.5" hidden="1" customHeight="1" thickBot="1">
      <c r="B140" s="103"/>
      <c r="C140" s="104"/>
      <c r="D140" s="103"/>
      <c r="E140" s="104"/>
      <c r="F140" s="103"/>
      <c r="G140" s="104"/>
      <c r="H140" s="103"/>
      <c r="I140" s="104"/>
      <c r="J140" s="103"/>
    </row>
    <row r="141" spans="2:14" ht="80.25" hidden="1" customHeight="1">
      <c r="B141" s="106"/>
      <c r="C141" s="106"/>
      <c r="D141" s="106"/>
      <c r="E141" s="107"/>
      <c r="F141" s="106"/>
      <c r="G141" s="107"/>
      <c r="H141" s="106"/>
      <c r="I141" s="106"/>
      <c r="J141" s="108" t="s">
        <v>251</v>
      </c>
    </row>
    <row r="142" spans="2:14" ht="91.5" hidden="1" customHeight="1">
      <c r="B142" s="247" t="s">
        <v>309</v>
      </c>
      <c r="C142" s="247"/>
      <c r="D142" s="247"/>
      <c r="E142" s="247"/>
      <c r="F142" s="247"/>
      <c r="G142" s="247"/>
      <c r="H142" s="247"/>
      <c r="I142" s="247"/>
      <c r="J142" s="247"/>
    </row>
    <row r="143" spans="2:14" ht="79.5" hidden="1" customHeight="1">
      <c r="B143" s="64"/>
      <c r="C143" s="64"/>
      <c r="D143" s="243" t="str">
        <f>+D21</f>
        <v xml:space="preserve">Restaurant scolaire </v>
      </c>
      <c r="E143" s="248"/>
      <c r="F143" s="248"/>
      <c r="G143" s="248"/>
      <c r="H143" s="248"/>
      <c r="I143" s="64"/>
      <c r="J143" s="64"/>
      <c r="L143" s="66" t="s">
        <v>3</v>
      </c>
      <c r="M143" s="67" t="s">
        <v>234</v>
      </c>
      <c r="N143" s="67" t="s">
        <v>235</v>
      </c>
    </row>
    <row r="144" spans="2:14" ht="30" hidden="1" customHeight="1">
      <c r="B144" s="68"/>
      <c r="C144" s="69"/>
      <c r="D144" s="68"/>
      <c r="E144" s="68"/>
      <c r="F144" s="68"/>
      <c r="G144" s="68"/>
      <c r="H144" s="68"/>
      <c r="I144" s="69"/>
      <c r="J144" s="68"/>
      <c r="L144" s="70">
        <v>42</v>
      </c>
      <c r="M144" s="71">
        <f>N123+3</f>
        <v>44851</v>
      </c>
      <c r="N144" s="71">
        <f>M144+4</f>
        <v>44855</v>
      </c>
    </row>
    <row r="145" spans="2:12" ht="42" hidden="1" customHeight="1">
      <c r="B145" s="244" t="str">
        <f>CONCATENATE("Semaine ",L144," du lundi ",TEXT(M144,"j mmmm")," au vendredi  ",TEXT(N144,"j mmmm aaaa"))</f>
        <v>Semaine 42 du lundi 17 octobre au vendredi  21 octobre 2022</v>
      </c>
      <c r="C145" s="244"/>
      <c r="D145" s="244"/>
      <c r="E145" s="244"/>
      <c r="F145" s="244"/>
      <c r="G145" s="244"/>
      <c r="H145" s="244"/>
      <c r="I145" s="244"/>
      <c r="J145" s="244"/>
    </row>
    <row r="146" spans="2:12" ht="15.75" hidden="1" customHeight="1">
      <c r="B146" s="141"/>
      <c r="C146" s="141"/>
      <c r="D146" s="141"/>
      <c r="E146" s="141"/>
      <c r="F146" s="142"/>
      <c r="G146" s="141"/>
      <c r="H146" s="141"/>
      <c r="I146" s="141"/>
      <c r="J146" s="141"/>
    </row>
    <row r="147" spans="2:12" ht="28.5" hidden="1" customHeight="1">
      <c r="B147" s="245"/>
      <c r="C147" s="72"/>
      <c r="D147" s="245"/>
      <c r="E147" s="72"/>
      <c r="F147" s="245"/>
      <c r="G147" s="72"/>
      <c r="H147" s="245"/>
      <c r="I147" s="72"/>
      <c r="J147" s="245"/>
    </row>
    <row r="148" spans="2:12" ht="28.5" hidden="1" customHeight="1" thickBot="1">
      <c r="B148" s="246"/>
      <c r="C148" s="72"/>
      <c r="D148" s="245"/>
      <c r="E148" s="72"/>
      <c r="F148" s="245"/>
      <c r="G148" s="72"/>
      <c r="H148" s="245"/>
      <c r="I148" s="72"/>
      <c r="J148" s="245"/>
    </row>
    <row r="149" spans="2:12" s="78" customFormat="1" ht="99.95" hidden="1" customHeight="1">
      <c r="B149" s="73"/>
      <c r="C149" s="74"/>
      <c r="D149" s="75"/>
      <c r="E149" s="74"/>
      <c r="F149" s="76"/>
      <c r="G149" s="74"/>
      <c r="H149" s="73"/>
      <c r="I149" s="74"/>
      <c r="J149" s="75"/>
      <c r="L149" s="79"/>
    </row>
    <row r="150" spans="2:12" s="85" customFormat="1" ht="39.950000000000003" hidden="1" customHeight="1" thickBot="1">
      <c r="B150" s="80"/>
      <c r="C150" s="81"/>
      <c r="D150" s="82"/>
      <c r="E150" s="81"/>
      <c r="F150" s="83"/>
      <c r="G150" s="81"/>
      <c r="H150" s="80"/>
      <c r="I150" s="81"/>
      <c r="J150" s="82"/>
    </row>
    <row r="151" spans="2:12" s="85" customFormat="1" ht="14.1" hidden="1" customHeight="1" thickBot="1">
      <c r="B151" s="86"/>
      <c r="C151" s="74"/>
      <c r="D151" s="74"/>
      <c r="E151" s="74"/>
      <c r="F151" s="74"/>
      <c r="G151" s="74"/>
      <c r="H151" s="86"/>
      <c r="I151" s="74"/>
      <c r="J151" s="74"/>
    </row>
    <row r="152" spans="2:12" s="78" customFormat="1" ht="99.95" hidden="1" customHeight="1">
      <c r="B152" s="77"/>
      <c r="C152" s="74"/>
      <c r="D152" s="75"/>
      <c r="E152" s="74"/>
      <c r="F152" s="76"/>
      <c r="G152" s="74"/>
      <c r="H152" s="77"/>
      <c r="I152" s="74"/>
      <c r="J152" s="75"/>
    </row>
    <row r="153" spans="2:12" s="78" customFormat="1" ht="30" hidden="1" customHeight="1" thickBot="1">
      <c r="B153" s="87"/>
      <c r="C153" s="81"/>
      <c r="D153" s="88"/>
      <c r="E153" s="81"/>
      <c r="F153" s="89"/>
      <c r="G153" s="81"/>
      <c r="H153" s="87"/>
      <c r="I153" s="81"/>
      <c r="J153" s="88"/>
    </row>
    <row r="154" spans="2:12" s="85" customFormat="1" ht="14.1" hidden="1" customHeight="1" thickBot="1">
      <c r="B154" s="74"/>
      <c r="C154" s="74"/>
      <c r="D154" s="74"/>
      <c r="E154" s="74"/>
      <c r="F154" s="74"/>
      <c r="G154" s="74"/>
      <c r="H154" s="74"/>
      <c r="I154" s="74"/>
      <c r="J154" s="74"/>
      <c r="L154" s="90"/>
    </row>
    <row r="155" spans="2:12" s="78" customFormat="1" ht="99.95" hidden="1" customHeight="1">
      <c r="B155" s="77"/>
      <c r="C155" s="74"/>
      <c r="D155" s="75"/>
      <c r="E155" s="74"/>
      <c r="F155" s="76"/>
      <c r="G155" s="74"/>
      <c r="H155" s="77"/>
      <c r="I155" s="74"/>
      <c r="J155" s="75"/>
    </row>
    <row r="156" spans="2:12" s="85" customFormat="1" ht="39.950000000000003" hidden="1" customHeight="1" thickBot="1">
      <c r="B156" s="93"/>
      <c r="C156" s="74"/>
      <c r="D156" s="82"/>
      <c r="E156" s="74"/>
      <c r="F156" s="94"/>
      <c r="G156" s="74"/>
      <c r="H156" s="93"/>
      <c r="I156" s="74"/>
      <c r="J156" s="82"/>
      <c r="L156" s="90"/>
    </row>
    <row r="157" spans="2:12" s="85" customFormat="1" ht="14.1" hidden="1" customHeight="1" thickBot="1">
      <c r="B157" s="86"/>
      <c r="C157" s="74"/>
      <c r="D157" s="74"/>
      <c r="E157" s="74"/>
      <c r="F157" s="74"/>
      <c r="G157" s="74"/>
      <c r="H157" s="86"/>
      <c r="I157" s="74"/>
      <c r="J157" s="74"/>
      <c r="L157" s="90"/>
    </row>
    <row r="158" spans="2:12" s="78" customFormat="1" ht="80.099999999999994" hidden="1" customHeight="1" thickBot="1">
      <c r="B158" s="95"/>
      <c r="C158" s="96"/>
      <c r="D158" s="97"/>
      <c r="E158" s="96"/>
      <c r="F158" s="98"/>
      <c r="G158" s="74"/>
      <c r="H158" s="95"/>
      <c r="I158" s="96"/>
      <c r="J158" s="97"/>
    </row>
    <row r="159" spans="2:12" s="85" customFormat="1" ht="14.1" hidden="1" customHeight="1" thickBot="1">
      <c r="B159" s="99"/>
      <c r="C159" s="96"/>
      <c r="D159" s="96"/>
      <c r="E159" s="96"/>
      <c r="F159" s="96"/>
      <c r="G159" s="96"/>
      <c r="H159" s="99"/>
      <c r="I159" s="96"/>
      <c r="J159" s="96"/>
    </row>
    <row r="160" spans="2:12" s="78" customFormat="1" ht="120" hidden="1" customHeight="1" thickBot="1">
      <c r="B160" s="100"/>
      <c r="C160" s="96"/>
      <c r="D160" s="101"/>
      <c r="E160" s="96"/>
      <c r="F160" s="102"/>
      <c r="G160" s="96"/>
      <c r="H160" s="100"/>
      <c r="I160" s="96"/>
      <c r="J160" s="101"/>
    </row>
    <row r="161" spans="2:14" ht="22.5" hidden="1" customHeight="1" thickBot="1">
      <c r="B161" s="103"/>
      <c r="C161" s="104"/>
      <c r="D161" s="103"/>
      <c r="E161" s="104"/>
      <c r="F161" s="103"/>
      <c r="G161" s="104"/>
      <c r="H161" s="103"/>
      <c r="I161" s="104"/>
      <c r="J161" s="103"/>
    </row>
    <row r="162" spans="2:14" ht="91.5" customHeight="1">
      <c r="B162" s="247" t="s">
        <v>252</v>
      </c>
      <c r="C162" s="247"/>
      <c r="D162" s="247"/>
      <c r="E162" s="247"/>
      <c r="F162" s="247"/>
      <c r="G162" s="247"/>
      <c r="H162" s="247"/>
      <c r="I162" s="247"/>
      <c r="J162" s="247"/>
    </row>
    <row r="163" spans="2:14" ht="79.5" customHeight="1">
      <c r="B163" s="64"/>
      <c r="C163" s="64"/>
      <c r="D163" s="243" t="s">
        <v>233</v>
      </c>
      <c r="E163" s="248"/>
      <c r="F163" s="248"/>
      <c r="G163" s="248"/>
      <c r="H163" s="248"/>
      <c r="I163" s="64"/>
      <c r="J163" s="64"/>
      <c r="L163" s="66" t="s">
        <v>3</v>
      </c>
      <c r="M163" s="67" t="s">
        <v>234</v>
      </c>
      <c r="N163" s="67" t="s">
        <v>235</v>
      </c>
    </row>
    <row r="164" spans="2:14" ht="30" customHeight="1">
      <c r="B164" s="68"/>
      <c r="C164" s="69"/>
      <c r="D164" s="68"/>
      <c r="E164" s="69"/>
      <c r="F164" s="68"/>
      <c r="G164" s="69"/>
      <c r="H164" s="68"/>
      <c r="I164" s="69"/>
      <c r="J164" s="68"/>
      <c r="L164" s="70">
        <f>L102+1</f>
        <v>15</v>
      </c>
      <c r="M164" s="71">
        <f>N102+3</f>
        <v>45026</v>
      </c>
      <c r="N164" s="71">
        <f>M164+4</f>
        <v>45030</v>
      </c>
    </row>
    <row r="165" spans="2:14" ht="42" customHeight="1">
      <c r="B165" s="244" t="str">
        <f>CONCATENATE("Semaine ",L164," du lundi ",TEXT(M164,"j mmmm")," au vendredi  ",TEXT(N164,"j mmmm aaaa"))</f>
        <v>Semaine 15 du lundi 10 avril au vendredi  14 avril 2023</v>
      </c>
      <c r="C165" s="244"/>
      <c r="D165" s="244"/>
      <c r="E165" s="244"/>
      <c r="F165" s="244"/>
      <c r="G165" s="244"/>
      <c r="H165" s="244"/>
      <c r="I165" s="244"/>
      <c r="J165" s="244"/>
    </row>
    <row r="166" spans="2:14" ht="28.5" customHeight="1">
      <c r="B166" s="245"/>
      <c r="C166" s="72"/>
      <c r="D166" s="245"/>
      <c r="E166" s="72"/>
      <c r="F166" s="245"/>
      <c r="G166" s="72"/>
      <c r="H166" s="245"/>
      <c r="I166" s="72"/>
      <c r="J166" s="245"/>
    </row>
    <row r="167" spans="2:14" ht="28.5" customHeight="1" thickBot="1">
      <c r="B167" s="246"/>
      <c r="C167" s="72"/>
      <c r="D167" s="245"/>
      <c r="E167" s="72"/>
      <c r="F167" s="245"/>
      <c r="G167" s="72"/>
      <c r="H167" s="245"/>
      <c r="I167" s="72"/>
      <c r="J167" s="245"/>
    </row>
    <row r="168" spans="2:14" s="78" customFormat="1" ht="99.95" customHeight="1">
      <c r="B168" s="77"/>
      <c r="C168" s="74"/>
      <c r="D168" s="75" t="s">
        <v>310</v>
      </c>
      <c r="E168" s="74"/>
      <c r="F168" s="76" t="s">
        <v>311</v>
      </c>
      <c r="G168" s="74"/>
      <c r="H168" s="77" t="s">
        <v>139</v>
      </c>
      <c r="I168" s="74"/>
      <c r="J168" s="75" t="s">
        <v>215</v>
      </c>
      <c r="L168" s="92"/>
    </row>
    <row r="169" spans="2:14" s="85" customFormat="1" ht="39.950000000000003" customHeight="1" thickBot="1">
      <c r="B169" s="87"/>
      <c r="C169" s="81"/>
      <c r="D169" s="82"/>
      <c r="E169" s="81"/>
      <c r="F169" s="83" t="s">
        <v>312</v>
      </c>
      <c r="G169" s="81"/>
      <c r="H169" s="87" t="s">
        <v>313</v>
      </c>
      <c r="I169" s="81"/>
      <c r="J169" s="82"/>
    </row>
    <row r="170" spans="2:14" s="85" customFormat="1" ht="14.1" customHeight="1" thickBot="1">
      <c r="B170" s="74"/>
      <c r="C170" s="74"/>
      <c r="D170" s="74"/>
      <c r="E170" s="74"/>
      <c r="F170" s="74"/>
      <c r="G170" s="74"/>
      <c r="H170" s="74"/>
      <c r="I170" s="74"/>
      <c r="J170" s="74"/>
      <c r="L170" s="92"/>
    </row>
    <row r="171" spans="2:14" s="78" customFormat="1" ht="99.95" customHeight="1">
      <c r="B171" s="77"/>
      <c r="C171" s="74"/>
      <c r="D171" s="75" t="s">
        <v>351</v>
      </c>
      <c r="E171" s="74"/>
      <c r="F171" s="76" t="s">
        <v>314</v>
      </c>
      <c r="G171" s="74"/>
      <c r="H171" s="77" t="s">
        <v>222</v>
      </c>
      <c r="I171" s="74"/>
      <c r="J171" s="75" t="s">
        <v>315</v>
      </c>
      <c r="M171" s="92"/>
    </row>
    <row r="172" spans="2:14" s="78" customFormat="1" ht="30" customHeight="1" thickBot="1">
      <c r="B172" s="87"/>
      <c r="C172" s="81"/>
      <c r="D172" s="88"/>
      <c r="E172" s="81"/>
      <c r="F172" s="83" t="s">
        <v>245</v>
      </c>
      <c r="G172" s="81"/>
      <c r="H172" s="87"/>
      <c r="I172" s="81"/>
      <c r="J172" s="148" t="s">
        <v>316</v>
      </c>
      <c r="M172" s="92"/>
    </row>
    <row r="173" spans="2:14" s="85" customFormat="1" ht="14.1" customHeight="1" thickBot="1">
      <c r="B173" s="74"/>
      <c r="C173" s="74"/>
      <c r="D173" s="74"/>
      <c r="E173" s="74"/>
      <c r="F173" s="74"/>
      <c r="G173" s="74"/>
      <c r="H173" s="74"/>
      <c r="I173" s="74"/>
      <c r="J173" s="74"/>
      <c r="L173" s="90"/>
    </row>
    <row r="174" spans="2:14" s="78" customFormat="1" ht="99.95" customHeight="1">
      <c r="B174" s="77"/>
      <c r="C174" s="74"/>
      <c r="D174" s="75" t="s">
        <v>352</v>
      </c>
      <c r="E174" s="74"/>
      <c r="F174" s="76" t="s">
        <v>224</v>
      </c>
      <c r="G174" s="74"/>
      <c r="H174" s="77" t="s">
        <v>48</v>
      </c>
      <c r="I174" s="74"/>
      <c r="J174" s="75" t="s">
        <v>41</v>
      </c>
      <c r="L174" s="92"/>
      <c r="M174" s="92"/>
    </row>
    <row r="175" spans="2:14" s="85" customFormat="1" ht="39.950000000000003" customHeight="1" thickBot="1">
      <c r="B175" s="114"/>
      <c r="C175" s="74"/>
      <c r="D175" s="82"/>
      <c r="E175" s="74"/>
      <c r="F175" s="94"/>
      <c r="G175" s="74"/>
      <c r="H175" s="114" t="s">
        <v>317</v>
      </c>
      <c r="I175" s="74"/>
      <c r="J175" s="82"/>
      <c r="L175" s="90"/>
    </row>
    <row r="176" spans="2:14" s="85" customFormat="1" ht="14.1" customHeight="1" thickBot="1">
      <c r="B176" s="74"/>
      <c r="C176" s="74"/>
      <c r="D176" s="74"/>
      <c r="E176" s="74"/>
      <c r="F176" s="74"/>
      <c r="G176" s="74"/>
      <c r="H176" s="74"/>
      <c r="I176" s="74"/>
      <c r="J176" s="74"/>
      <c r="L176" s="90"/>
    </row>
    <row r="177" spans="2:10" s="78" customFormat="1" ht="80.099999999999994" customHeight="1" thickBot="1">
      <c r="B177" s="117"/>
      <c r="C177" s="96"/>
      <c r="D177" s="97" t="s">
        <v>92</v>
      </c>
      <c r="E177" s="96"/>
      <c r="F177" s="98" t="s">
        <v>277</v>
      </c>
      <c r="G177" s="96"/>
      <c r="H177" s="117" t="s">
        <v>264</v>
      </c>
      <c r="I177" s="96"/>
      <c r="J177" s="97" t="s">
        <v>250</v>
      </c>
    </row>
    <row r="178" spans="2:10" s="85" customFormat="1" ht="14.1" customHeight="1" thickBot="1">
      <c r="B178" s="96"/>
      <c r="C178" s="96"/>
      <c r="D178" s="125"/>
      <c r="E178" s="125"/>
      <c r="F178" s="125"/>
      <c r="G178" s="125"/>
      <c r="H178" s="125"/>
      <c r="I178" s="125"/>
      <c r="J178" s="125"/>
    </row>
    <row r="179" spans="2:10" s="78" customFormat="1" ht="120" customHeight="1" thickBot="1">
      <c r="B179" s="120"/>
      <c r="C179" s="96"/>
      <c r="D179" s="200" t="s">
        <v>349</v>
      </c>
      <c r="E179" s="125"/>
      <c r="F179" s="129" t="s">
        <v>230</v>
      </c>
      <c r="G179" s="125"/>
      <c r="H179" s="126" t="s">
        <v>58</v>
      </c>
      <c r="I179" s="125"/>
      <c r="J179" s="130" t="s">
        <v>231</v>
      </c>
    </row>
    <row r="180" spans="2:10" ht="22.5" customHeight="1" thickBot="1">
      <c r="B180" s="103"/>
      <c r="C180" s="104"/>
      <c r="D180" s="103"/>
      <c r="E180" s="104"/>
      <c r="F180" s="103"/>
      <c r="G180" s="104"/>
      <c r="H180" s="103"/>
      <c r="I180" s="104"/>
      <c r="J180" s="103"/>
    </row>
    <row r="181" spans="2:10" ht="80.25" customHeight="1">
      <c r="B181" s="106"/>
      <c r="C181" s="106"/>
      <c r="D181" s="106"/>
      <c r="E181" s="107"/>
      <c r="F181" s="106"/>
      <c r="G181" s="107"/>
      <c r="H181" s="106"/>
      <c r="I181" s="106"/>
      <c r="J181" s="108" t="s">
        <v>251</v>
      </c>
    </row>
    <row r="182" spans="2:10" ht="91.5" customHeight="1">
      <c r="B182" s="247" t="s">
        <v>252</v>
      </c>
      <c r="C182" s="247"/>
      <c r="D182" s="247"/>
      <c r="E182" s="247"/>
      <c r="F182" s="247"/>
      <c r="G182" s="247"/>
      <c r="H182" s="247"/>
      <c r="I182" s="247"/>
      <c r="J182" s="247"/>
    </row>
  </sheetData>
  <mergeCells count="72">
    <mergeCell ref="B182:J182"/>
    <mergeCell ref="B162:J162"/>
    <mergeCell ref="D163:H163"/>
    <mergeCell ref="B165:J165"/>
    <mergeCell ref="B166:B167"/>
    <mergeCell ref="D166:D167"/>
    <mergeCell ref="F166:F167"/>
    <mergeCell ref="H166:H167"/>
    <mergeCell ref="J166:J167"/>
    <mergeCell ref="B142:J142"/>
    <mergeCell ref="D143:H143"/>
    <mergeCell ref="B145:J145"/>
    <mergeCell ref="B147:B148"/>
    <mergeCell ref="D147:D148"/>
    <mergeCell ref="F147:F148"/>
    <mergeCell ref="H147:H148"/>
    <mergeCell ref="J147:J148"/>
    <mergeCell ref="B121:J121"/>
    <mergeCell ref="D122:H122"/>
    <mergeCell ref="B124:J124"/>
    <mergeCell ref="B126:B127"/>
    <mergeCell ref="D126:D127"/>
    <mergeCell ref="F126:F127"/>
    <mergeCell ref="H126:H127"/>
    <mergeCell ref="J126:J127"/>
    <mergeCell ref="B100:J100"/>
    <mergeCell ref="D101:H101"/>
    <mergeCell ref="B103:J103"/>
    <mergeCell ref="B105:B106"/>
    <mergeCell ref="D105:D106"/>
    <mergeCell ref="F105:F106"/>
    <mergeCell ref="H105:H106"/>
    <mergeCell ref="J105:J106"/>
    <mergeCell ref="B80:J80"/>
    <mergeCell ref="D81:H81"/>
    <mergeCell ref="B83:J83"/>
    <mergeCell ref="B84:B85"/>
    <mergeCell ref="D84:D85"/>
    <mergeCell ref="F84:F85"/>
    <mergeCell ref="H84:H85"/>
    <mergeCell ref="J84:J85"/>
    <mergeCell ref="B60:J60"/>
    <mergeCell ref="D61:H61"/>
    <mergeCell ref="B63:J63"/>
    <mergeCell ref="B64:B65"/>
    <mergeCell ref="D64:D65"/>
    <mergeCell ref="F64:F65"/>
    <mergeCell ref="H64:H65"/>
    <mergeCell ref="J64:J65"/>
    <mergeCell ref="B40:J40"/>
    <mergeCell ref="D41:H41"/>
    <mergeCell ref="B43:J43"/>
    <mergeCell ref="B44:B45"/>
    <mergeCell ref="D44:D45"/>
    <mergeCell ref="F44:F45"/>
    <mergeCell ref="H44:H45"/>
    <mergeCell ref="J44:J45"/>
    <mergeCell ref="B20:J20"/>
    <mergeCell ref="D21:H21"/>
    <mergeCell ref="B23:J23"/>
    <mergeCell ref="B24:B25"/>
    <mergeCell ref="D24:D25"/>
    <mergeCell ref="F24:F25"/>
    <mergeCell ref="H24:H25"/>
    <mergeCell ref="J24:J25"/>
    <mergeCell ref="D1:H1"/>
    <mergeCell ref="B3:J3"/>
    <mergeCell ref="B4:B5"/>
    <mergeCell ref="D4:D5"/>
    <mergeCell ref="F4:F5"/>
    <mergeCell ref="H4:H5"/>
    <mergeCell ref="J4:J5"/>
  </mergeCells>
  <printOptions horizontalCentered="1" verticalCentered="1"/>
  <pageMargins left="0.23622047244094491" right="0.23622047244094491" top="0.74803149606299213" bottom="0.74803149606299213" header="0.31496062992125984" footer="0.31496062992125984"/>
  <pageSetup paperSize="9" scale="42" orientation="landscape" r:id="rId1"/>
  <headerFooter alignWithMargins="0"/>
  <rowBreaks count="7" manualBreakCount="7">
    <brk id="20" min="1" max="9" man="1"/>
    <brk id="40" min="1" max="9" man="1"/>
    <brk id="60" min="1" max="9" man="1"/>
    <brk id="80" min="1" max="9" man="1"/>
    <brk id="100" min="1" max="9" man="1"/>
    <brk id="121" min="1" max="9" man="1"/>
    <brk id="142" min="1" max="9" man="1"/>
  </rowBreaks>
  <drawing r:id="rId2"/>
  <pictur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AB311"/>
  <sheetViews>
    <sheetView showGridLines="0" view="pageBreakPreview" zoomScale="60" workbookViewId="0">
      <selection activeCell="D72" sqref="D72"/>
    </sheetView>
  </sheetViews>
  <sheetFormatPr baseColWidth="10" defaultRowHeight="15"/>
  <cols>
    <col min="1" max="1" width="11.5703125" style="149" bestFit="1" customWidth="1"/>
    <col min="2" max="2" width="2" style="149" customWidth="1"/>
    <col min="3" max="3" width="10.28515625" style="154" bestFit="1" customWidth="1"/>
    <col min="4" max="4" width="33.85546875" style="149" customWidth="1"/>
    <col min="5" max="7" width="4.140625" style="149" bestFit="1" customWidth="1"/>
    <col min="8" max="12" width="3.85546875" style="149" customWidth="1"/>
    <col min="13" max="13" width="42.42578125" style="154" customWidth="1"/>
    <col min="14" max="14" width="2.28515625" style="149" customWidth="1"/>
    <col min="15" max="15" width="10.42578125" style="154" bestFit="1" customWidth="1"/>
    <col min="16" max="16" width="33.85546875" style="149" customWidth="1"/>
    <col min="17" max="19" width="4.140625" style="149" bestFit="1" customWidth="1"/>
    <col min="20" max="24" width="3.85546875" style="149" customWidth="1"/>
    <col min="25" max="25" width="42.42578125" style="154" customWidth="1"/>
    <col min="26" max="16384" width="11.42578125" style="149"/>
  </cols>
  <sheetData>
    <row r="1" spans="1:25" ht="53.25" customHeight="1">
      <c r="C1" s="150"/>
      <c r="D1" s="151"/>
      <c r="E1" s="152"/>
      <c r="F1" s="152"/>
      <c r="G1" s="152"/>
      <c r="H1" s="152"/>
      <c r="I1" s="152"/>
      <c r="J1" s="152"/>
      <c r="K1" s="152"/>
      <c r="L1" s="152"/>
      <c r="M1" s="153" t="s">
        <v>318</v>
      </c>
      <c r="O1" s="150"/>
      <c r="P1" s="151"/>
      <c r="Q1" s="152"/>
      <c r="R1" s="152"/>
      <c r="S1" s="152"/>
      <c r="T1" s="152"/>
      <c r="U1" s="152"/>
      <c r="V1" s="152"/>
      <c r="W1" s="152"/>
      <c r="X1" s="152"/>
      <c r="Y1" s="153" t="s">
        <v>318</v>
      </c>
    </row>
    <row r="2" spans="1:25" ht="5.25" customHeight="1"/>
    <row r="3" spans="1:25">
      <c r="A3" s="155" t="s">
        <v>234</v>
      </c>
      <c r="C3" s="249" t="s">
        <v>319</v>
      </c>
      <c r="D3" s="249"/>
      <c r="E3" s="250" t="str">
        <f>+CONCATENATE("Période ",$A$8)</f>
        <v>Période 4</v>
      </c>
      <c r="F3" s="250"/>
      <c r="G3" s="250"/>
      <c r="H3" s="250"/>
      <c r="I3" s="250"/>
      <c r="J3" s="250"/>
      <c r="K3" s="250"/>
      <c r="L3" s="250"/>
      <c r="M3" s="156" t="str">
        <f>+CONCATENATE("Semaine ",$A$6)</f>
        <v>Semaine 9</v>
      </c>
      <c r="O3" s="249" t="str">
        <f>+C3</f>
        <v>Année 2023/2024</v>
      </c>
      <c r="P3" s="249"/>
      <c r="Q3" s="250" t="str">
        <f>+CONCATENATE("Période ",$A$8)</f>
        <v>Période 4</v>
      </c>
      <c r="R3" s="250"/>
      <c r="S3" s="250"/>
      <c r="T3" s="250"/>
      <c r="U3" s="250"/>
      <c r="V3" s="250"/>
      <c r="W3" s="250"/>
      <c r="X3" s="250"/>
      <c r="Y3" s="156" t="str">
        <f>+CONCATENATE("Semaine ",$A$6+1)</f>
        <v>Semaine 10</v>
      </c>
    </row>
    <row r="4" spans="1:25">
      <c r="A4" s="157">
        <f>'5E A2'!M2</f>
        <v>44984</v>
      </c>
      <c r="C4" s="158"/>
      <c r="D4" s="158"/>
      <c r="E4" s="159"/>
      <c r="F4" s="159"/>
      <c r="G4" s="159"/>
      <c r="H4" s="159"/>
      <c r="I4" s="159"/>
      <c r="J4" s="159"/>
      <c r="K4" s="159"/>
      <c r="L4" s="159"/>
      <c r="M4" s="160"/>
      <c r="O4" s="158"/>
      <c r="P4" s="158"/>
      <c r="Q4" s="159"/>
      <c r="R4" s="159"/>
      <c r="S4" s="159"/>
      <c r="T4" s="159"/>
      <c r="U4" s="159"/>
      <c r="V4" s="159"/>
      <c r="W4" s="159"/>
      <c r="X4" s="159"/>
      <c r="Y4" s="160"/>
    </row>
    <row r="5" spans="1:25" ht="15.75">
      <c r="A5" s="155" t="s">
        <v>320</v>
      </c>
      <c r="C5" s="161" t="s">
        <v>321</v>
      </c>
      <c r="D5" s="251" t="s">
        <v>322</v>
      </c>
      <c r="E5" s="251"/>
      <c r="F5" s="251"/>
      <c r="G5" s="251"/>
      <c r="H5" s="251"/>
      <c r="I5" s="251"/>
      <c r="J5" s="251"/>
      <c r="K5" s="251"/>
      <c r="L5" s="251"/>
      <c r="M5" s="251"/>
      <c r="O5" s="161" t="s">
        <v>321</v>
      </c>
      <c r="P5" s="251" t="s">
        <v>322</v>
      </c>
      <c r="Q5" s="251"/>
      <c r="R5" s="251"/>
      <c r="S5" s="251"/>
      <c r="T5" s="251"/>
      <c r="U5" s="251"/>
      <c r="V5" s="251"/>
      <c r="W5" s="251"/>
      <c r="X5" s="251"/>
      <c r="Y5" s="251"/>
    </row>
    <row r="6" spans="1:25">
      <c r="A6" s="162">
        <f>'5E A2'!L2</f>
        <v>9</v>
      </c>
    </row>
    <row r="7" spans="1:25" ht="18" customHeight="1">
      <c r="A7" s="155" t="s">
        <v>4</v>
      </c>
      <c r="C7" s="161" t="s">
        <v>323</v>
      </c>
      <c r="O7" s="161" t="s">
        <v>323</v>
      </c>
    </row>
    <row r="8" spans="1:25">
      <c r="A8" s="162">
        <v>4</v>
      </c>
    </row>
    <row r="9" spans="1:25" ht="63" customHeight="1">
      <c r="C9" s="260" t="s">
        <v>324</v>
      </c>
      <c r="D9" s="260"/>
      <c r="E9" s="260"/>
      <c r="F9" s="260"/>
      <c r="G9" s="260"/>
      <c r="H9" s="260"/>
      <c r="I9" s="260"/>
      <c r="J9" s="260"/>
      <c r="K9" s="260"/>
      <c r="L9" s="260"/>
      <c r="M9" s="260"/>
      <c r="O9" s="260" t="s">
        <v>324</v>
      </c>
      <c r="P9" s="260"/>
      <c r="Q9" s="260"/>
      <c r="R9" s="260"/>
      <c r="S9" s="260"/>
      <c r="T9" s="260"/>
      <c r="U9" s="260"/>
      <c r="V9" s="260"/>
      <c r="W9" s="260"/>
      <c r="X9" s="260"/>
      <c r="Y9" s="260"/>
    </row>
    <row r="10" spans="1:25" ht="9" customHeight="1"/>
    <row r="11" spans="1:25" ht="15" customHeight="1">
      <c r="E11" s="163"/>
      <c r="G11" s="164"/>
      <c r="H11" s="261" t="s">
        <v>325</v>
      </c>
      <c r="I11" s="262"/>
      <c r="J11" s="262"/>
      <c r="K11" s="262"/>
      <c r="L11" s="262"/>
      <c r="M11" s="263"/>
      <c r="Q11" s="163"/>
      <c r="S11" s="164"/>
      <c r="T11" s="261" t="s">
        <v>325</v>
      </c>
      <c r="U11" s="262"/>
      <c r="V11" s="262"/>
      <c r="W11" s="262"/>
      <c r="X11" s="262"/>
      <c r="Y11" s="263"/>
    </row>
    <row r="12" spans="1:25" ht="39" customHeight="1">
      <c r="E12" s="165"/>
      <c r="F12" s="166"/>
      <c r="G12" s="167"/>
      <c r="H12" s="252" t="s">
        <v>326</v>
      </c>
      <c r="I12" s="254" t="s">
        <v>327</v>
      </c>
      <c r="J12" s="254" t="s">
        <v>328</v>
      </c>
      <c r="K12" s="254" t="s">
        <v>329</v>
      </c>
      <c r="L12" s="256" t="s">
        <v>330</v>
      </c>
      <c r="M12" s="258" t="s">
        <v>331</v>
      </c>
      <c r="Q12" s="165"/>
      <c r="R12" s="166"/>
      <c r="S12" s="167"/>
      <c r="T12" s="252" t="s">
        <v>326</v>
      </c>
      <c r="U12" s="254" t="s">
        <v>327</v>
      </c>
      <c r="V12" s="254" t="s">
        <v>328</v>
      </c>
      <c r="W12" s="254" t="s">
        <v>329</v>
      </c>
      <c r="X12" s="256" t="s">
        <v>330</v>
      </c>
      <c r="Y12" s="258" t="s">
        <v>331</v>
      </c>
    </row>
    <row r="13" spans="1:25" ht="15.75">
      <c r="C13" s="168" t="s">
        <v>332</v>
      </c>
      <c r="D13" s="169" t="s">
        <v>333</v>
      </c>
      <c r="E13" s="170" t="s">
        <v>334</v>
      </c>
      <c r="F13" s="170" t="s">
        <v>335</v>
      </c>
      <c r="G13" s="170" t="s">
        <v>336</v>
      </c>
      <c r="H13" s="253"/>
      <c r="I13" s="255"/>
      <c r="J13" s="255"/>
      <c r="K13" s="255"/>
      <c r="L13" s="257"/>
      <c r="M13" s="259"/>
      <c r="O13" s="168" t="s">
        <v>332</v>
      </c>
      <c r="P13" s="171" t="s">
        <v>333</v>
      </c>
      <c r="Q13" s="170" t="s">
        <v>334</v>
      </c>
      <c r="R13" s="170" t="s">
        <v>335</v>
      </c>
      <c r="S13" s="170" t="s">
        <v>336</v>
      </c>
      <c r="T13" s="253"/>
      <c r="U13" s="255"/>
      <c r="V13" s="255"/>
      <c r="W13" s="255"/>
      <c r="X13" s="257"/>
      <c r="Y13" s="259"/>
    </row>
    <row r="14" spans="1:25" s="172" customFormat="1" ht="22.5" customHeight="1">
      <c r="C14" s="173" t="s">
        <v>12</v>
      </c>
      <c r="D14" s="174" t="str">
        <f>'5E A2'!B6</f>
        <v xml:space="preserve">Betterave vinaigrette </v>
      </c>
      <c r="E14" s="175" t="s">
        <v>337</v>
      </c>
      <c r="F14" s="175" t="s">
        <v>337</v>
      </c>
      <c r="G14" s="175" t="s">
        <v>337</v>
      </c>
      <c r="H14" s="176"/>
      <c r="I14" s="177"/>
      <c r="J14" s="177"/>
      <c r="K14" s="177"/>
      <c r="L14" s="178"/>
      <c r="M14" s="179"/>
      <c r="O14" s="173" t="s">
        <v>12</v>
      </c>
      <c r="P14" s="180" t="str">
        <f>'5E A2'!B26</f>
        <v xml:space="preserve">Radis beurre </v>
      </c>
      <c r="Q14" s="175" t="s">
        <v>337</v>
      </c>
      <c r="R14" s="175" t="s">
        <v>337</v>
      </c>
      <c r="S14" s="175" t="s">
        <v>337</v>
      </c>
      <c r="T14" s="176"/>
      <c r="U14" s="177"/>
      <c r="V14" s="177"/>
      <c r="W14" s="177"/>
      <c r="X14" s="178"/>
      <c r="Y14" s="179"/>
    </row>
    <row r="15" spans="1:25" s="172" customFormat="1" ht="0.75" customHeight="1">
      <c r="C15" s="181"/>
      <c r="D15" s="174">
        <f>'5E A2'!B7</f>
        <v>0</v>
      </c>
      <c r="E15" s="182"/>
      <c r="F15" s="182"/>
      <c r="G15" s="182"/>
      <c r="H15" s="183"/>
      <c r="I15" s="184"/>
      <c r="J15" s="184"/>
      <c r="K15" s="184"/>
      <c r="L15" s="185"/>
      <c r="M15" s="186"/>
      <c r="O15" s="181"/>
      <c r="P15" s="174">
        <f>'5E A2'!B27</f>
        <v>0</v>
      </c>
      <c r="Q15" s="182"/>
      <c r="R15" s="182"/>
      <c r="S15" s="182"/>
      <c r="T15" s="183"/>
      <c r="U15" s="184"/>
      <c r="V15" s="184"/>
      <c r="W15" s="184"/>
      <c r="X15" s="185"/>
      <c r="Y15" s="186"/>
    </row>
    <row r="16" spans="1:25" s="172" customFormat="1" ht="22.5" hidden="1" customHeight="1">
      <c r="C16" s="181"/>
      <c r="D16" s="174">
        <f>'5E A2'!B8</f>
        <v>0</v>
      </c>
      <c r="E16" s="182"/>
      <c r="F16" s="182"/>
      <c r="G16" s="182"/>
      <c r="H16" s="183"/>
      <c r="I16" s="184"/>
      <c r="J16" s="184"/>
      <c r="K16" s="184"/>
      <c r="L16" s="185"/>
      <c r="M16" s="186"/>
      <c r="O16" s="181"/>
      <c r="P16" s="174">
        <f>'5E A2'!B28</f>
        <v>0</v>
      </c>
      <c r="Q16" s="182"/>
      <c r="R16" s="182"/>
      <c r="S16" s="182"/>
      <c r="T16" s="183"/>
      <c r="U16" s="184"/>
      <c r="V16" s="184"/>
      <c r="W16" s="184"/>
      <c r="X16" s="185"/>
      <c r="Y16" s="186"/>
    </row>
    <row r="17" spans="3:28" s="172" customFormat="1" ht="20.25" customHeight="1">
      <c r="C17" s="187">
        <f>+$A$4</f>
        <v>44984</v>
      </c>
      <c r="D17" s="174" t="str">
        <f>'5E A2'!B9</f>
        <v>Tortelloni au saumon
 sauce tomate *</v>
      </c>
      <c r="E17" s="182" t="s">
        <v>337</v>
      </c>
      <c r="F17" s="182" t="s">
        <v>337</v>
      </c>
      <c r="G17" s="182" t="s">
        <v>337</v>
      </c>
      <c r="H17" s="183"/>
      <c r="I17" s="184"/>
      <c r="J17" s="184"/>
      <c r="K17" s="184"/>
      <c r="L17" s="185"/>
      <c r="M17" s="186"/>
      <c r="O17" s="187">
        <f>+C65+3</f>
        <v>44991</v>
      </c>
      <c r="P17" s="174" t="str">
        <f>'5E A2'!B29</f>
        <v>Gratin de pommes de terre, jambon et salsifis *</v>
      </c>
      <c r="Q17" s="182" t="s">
        <v>337</v>
      </c>
      <c r="R17" s="182" t="s">
        <v>337</v>
      </c>
      <c r="S17" s="182" t="s">
        <v>337</v>
      </c>
      <c r="T17" s="183"/>
      <c r="U17" s="184"/>
      <c r="V17" s="184"/>
      <c r="W17" s="184"/>
      <c r="X17" s="185"/>
      <c r="Y17" s="186"/>
      <c r="AB17" s="188"/>
    </row>
    <row r="18" spans="3:28" s="172" customFormat="1" ht="22.5" hidden="1" customHeight="1">
      <c r="C18" s="187"/>
      <c r="D18" s="174">
        <f>'5E A2'!B10</f>
        <v>0</v>
      </c>
      <c r="E18" s="182"/>
      <c r="F18" s="182"/>
      <c r="G18" s="182"/>
      <c r="H18" s="183"/>
      <c r="I18" s="184"/>
      <c r="J18" s="184"/>
      <c r="K18" s="184"/>
      <c r="L18" s="185"/>
      <c r="M18" s="186"/>
      <c r="O18" s="187"/>
      <c r="P18" s="174" t="str">
        <f>'5E A2'!B30</f>
        <v xml:space="preserve">Salsifis, pommes de terre, jambon, béchamel </v>
      </c>
      <c r="Q18" s="182"/>
      <c r="R18" s="182"/>
      <c r="S18" s="182"/>
      <c r="T18" s="183"/>
      <c r="U18" s="184"/>
      <c r="V18" s="184"/>
      <c r="W18" s="184"/>
      <c r="X18" s="185"/>
      <c r="Y18" s="186"/>
      <c r="AB18" s="188"/>
    </row>
    <row r="19" spans="3:28" s="172" customFormat="1" ht="0.75" customHeight="1">
      <c r="C19" s="187"/>
      <c r="D19" s="174">
        <f>'5E A2'!B11</f>
        <v>0</v>
      </c>
      <c r="E19" s="182"/>
      <c r="F19" s="182"/>
      <c r="G19" s="182"/>
      <c r="H19" s="183"/>
      <c r="I19" s="184"/>
      <c r="J19" s="184"/>
      <c r="K19" s="184"/>
      <c r="L19" s="185"/>
      <c r="M19" s="186"/>
      <c r="O19" s="187"/>
      <c r="P19" s="174">
        <f>'5E A2'!B31</f>
        <v>0</v>
      </c>
      <c r="Q19" s="182"/>
      <c r="R19" s="182"/>
      <c r="S19" s="182"/>
      <c r="T19" s="183"/>
      <c r="U19" s="184"/>
      <c r="V19" s="184"/>
      <c r="W19" s="184"/>
      <c r="X19" s="185"/>
      <c r="Y19" s="186"/>
      <c r="AB19" s="188"/>
    </row>
    <row r="20" spans="3:28" s="172" customFormat="1" ht="21.75" customHeight="1">
      <c r="C20" s="186"/>
      <c r="D20" s="174" t="str">
        <f>'5E A2'!B12</f>
        <v xml:space="preserve"> - </v>
      </c>
      <c r="E20" s="182" t="s">
        <v>337</v>
      </c>
      <c r="F20" s="182" t="s">
        <v>337</v>
      </c>
      <c r="G20" s="182" t="s">
        <v>337</v>
      </c>
      <c r="H20" s="183"/>
      <c r="I20" s="184"/>
      <c r="J20" s="184"/>
      <c r="K20" s="184"/>
      <c r="L20" s="185"/>
      <c r="M20" s="189"/>
      <c r="O20" s="186"/>
      <c r="P20" s="174" t="str">
        <f>'5E A2'!B32</f>
        <v xml:space="preserve"> - </v>
      </c>
      <c r="Q20" s="182" t="s">
        <v>337</v>
      </c>
      <c r="R20" s="182" t="s">
        <v>337</v>
      </c>
      <c r="S20" s="182" t="s">
        <v>337</v>
      </c>
      <c r="T20" s="183"/>
      <c r="U20" s="184"/>
      <c r="V20" s="184"/>
      <c r="W20" s="184"/>
      <c r="X20" s="185"/>
      <c r="Y20" s="189"/>
    </row>
    <row r="21" spans="3:28" s="172" customFormat="1" ht="2.25" hidden="1" customHeight="1">
      <c r="C21" s="186"/>
      <c r="D21" s="174">
        <f>'5E A2'!B13</f>
        <v>0</v>
      </c>
      <c r="E21" s="182"/>
      <c r="F21" s="182"/>
      <c r="G21" s="182"/>
      <c r="H21" s="183"/>
      <c r="I21" s="184"/>
      <c r="J21" s="184"/>
      <c r="K21" s="184"/>
      <c r="L21" s="185"/>
      <c r="M21" s="189"/>
      <c r="O21" s="186"/>
      <c r="P21" s="174">
        <f>'5E A2'!B33</f>
        <v>0</v>
      </c>
      <c r="Q21" s="182"/>
      <c r="R21" s="182"/>
      <c r="S21" s="182"/>
      <c r="T21" s="183"/>
      <c r="U21" s="184"/>
      <c r="V21" s="184"/>
      <c r="W21" s="184"/>
      <c r="X21" s="185"/>
      <c r="Y21" s="189"/>
    </row>
    <row r="22" spans="3:28" s="172" customFormat="1" ht="22.5" hidden="1" customHeight="1">
      <c r="C22" s="186"/>
      <c r="D22" s="174">
        <f>'5E A2'!B14</f>
        <v>0</v>
      </c>
      <c r="E22" s="182"/>
      <c r="F22" s="182"/>
      <c r="G22" s="182"/>
      <c r="H22" s="183"/>
      <c r="I22" s="184"/>
      <c r="J22" s="184"/>
      <c r="K22" s="184"/>
      <c r="L22" s="185"/>
      <c r="M22" s="189"/>
      <c r="O22" s="186"/>
      <c r="P22" s="174">
        <f>'5E A2'!B34</f>
        <v>0</v>
      </c>
      <c r="Q22" s="182"/>
      <c r="R22" s="182"/>
      <c r="S22" s="182"/>
      <c r="T22" s="183"/>
      <c r="U22" s="184"/>
      <c r="V22" s="184"/>
      <c r="W22" s="184"/>
      <c r="X22" s="185"/>
      <c r="Y22" s="189"/>
    </row>
    <row r="23" spans="3:28" s="172" customFormat="1" ht="22.5" customHeight="1">
      <c r="C23" s="181"/>
      <c r="D23" s="174" t="str">
        <f>'5E A2'!B15</f>
        <v>Edam (prédécoupé)</v>
      </c>
      <c r="E23" s="182" t="s">
        <v>337</v>
      </c>
      <c r="F23" s="182" t="s">
        <v>337</v>
      </c>
      <c r="G23" s="182" t="s">
        <v>337</v>
      </c>
      <c r="H23" s="183"/>
      <c r="I23" s="184"/>
      <c r="J23" s="184"/>
      <c r="K23" s="184"/>
      <c r="L23" s="185"/>
      <c r="M23" s="189"/>
      <c r="O23" s="181"/>
      <c r="P23" s="174" t="str">
        <f>'5E A2'!B35</f>
        <v xml:space="preserve">Mimolette </v>
      </c>
      <c r="Q23" s="182" t="s">
        <v>337</v>
      </c>
      <c r="R23" s="182" t="s">
        <v>337</v>
      </c>
      <c r="S23" s="182" t="s">
        <v>337</v>
      </c>
      <c r="T23" s="183"/>
      <c r="U23" s="184"/>
      <c r="V23" s="184"/>
      <c r="W23" s="184"/>
      <c r="X23" s="185"/>
      <c r="Y23" s="189"/>
    </row>
    <row r="24" spans="3:28" s="172" customFormat="1" ht="0.75" customHeight="1">
      <c r="C24" s="181"/>
      <c r="D24" s="174">
        <f>'5E A2'!B16</f>
        <v>0</v>
      </c>
      <c r="E24" s="182"/>
      <c r="F24" s="182"/>
      <c r="G24" s="182"/>
      <c r="H24" s="183"/>
      <c r="I24" s="184"/>
      <c r="J24" s="184"/>
      <c r="K24" s="184"/>
      <c r="L24" s="185"/>
      <c r="M24" s="189"/>
      <c r="O24" s="181"/>
      <c r="P24" s="174">
        <f>'5E A2'!B36</f>
        <v>0</v>
      </c>
      <c r="Q24" s="182"/>
      <c r="R24" s="182"/>
      <c r="S24" s="182"/>
      <c r="T24" s="183"/>
      <c r="U24" s="184"/>
      <c r="V24" s="184"/>
      <c r="W24" s="184"/>
      <c r="X24" s="185"/>
      <c r="Y24" s="189"/>
    </row>
    <row r="25" spans="3:28" s="172" customFormat="1" ht="22.5" customHeight="1">
      <c r="C25" s="190"/>
      <c r="D25" s="174" t="str">
        <f>'5E A2'!B17</f>
        <v xml:space="preserve">Purée de fruits </v>
      </c>
      <c r="E25" s="191" t="s">
        <v>337</v>
      </c>
      <c r="F25" s="191" t="s">
        <v>337</v>
      </c>
      <c r="G25" s="191" t="s">
        <v>337</v>
      </c>
      <c r="H25" s="192"/>
      <c r="I25" s="193"/>
      <c r="J25" s="193"/>
      <c r="K25" s="193"/>
      <c r="L25" s="194"/>
      <c r="M25" s="195"/>
      <c r="O25" s="190"/>
      <c r="P25" s="174" t="str">
        <f>'5E A2'!B37</f>
        <v xml:space="preserve">Gélifié vanille </v>
      </c>
      <c r="Q25" s="191" t="s">
        <v>337</v>
      </c>
      <c r="R25" s="191" t="s">
        <v>337</v>
      </c>
      <c r="S25" s="191" t="s">
        <v>337</v>
      </c>
      <c r="T25" s="192"/>
      <c r="U25" s="193"/>
      <c r="V25" s="193"/>
      <c r="W25" s="193"/>
      <c r="X25" s="194"/>
      <c r="Y25" s="195"/>
    </row>
    <row r="26" spans="3:28" s="172" customFormat="1" ht="22.5" customHeight="1">
      <c r="C26" s="173" t="s">
        <v>14</v>
      </c>
      <c r="D26" s="180" t="str">
        <f>'5E A2'!D6</f>
        <v>Salade piémontaise</v>
      </c>
      <c r="E26" s="175" t="s">
        <v>337</v>
      </c>
      <c r="F26" s="175" t="s">
        <v>337</v>
      </c>
      <c r="G26" s="175" t="s">
        <v>337</v>
      </c>
      <c r="H26" s="176"/>
      <c r="I26" s="177"/>
      <c r="J26" s="177"/>
      <c r="K26" s="177"/>
      <c r="L26" s="178"/>
      <c r="M26" s="179"/>
      <c r="O26" s="173" t="s">
        <v>14</v>
      </c>
      <c r="P26" s="180" t="str">
        <f>'5E A2'!D26</f>
        <v xml:space="preserve">Cake maison 
aux dés de volaille </v>
      </c>
      <c r="Q26" s="175" t="s">
        <v>337</v>
      </c>
      <c r="R26" s="175" t="s">
        <v>337</v>
      </c>
      <c r="S26" s="175" t="s">
        <v>337</v>
      </c>
      <c r="T26" s="176"/>
      <c r="U26" s="177"/>
      <c r="V26" s="177"/>
      <c r="W26" s="177"/>
      <c r="X26" s="178"/>
      <c r="Y26" s="179"/>
    </row>
    <row r="27" spans="3:28" s="172" customFormat="1" ht="0.75" customHeight="1">
      <c r="C27" s="181"/>
      <c r="D27" s="174" t="str">
        <f>'5E A2'!D7</f>
        <v>P. de terre, œuf, oignon, cornichons, mayonnaise</v>
      </c>
      <c r="E27" s="182"/>
      <c r="F27" s="182"/>
      <c r="G27" s="182"/>
      <c r="H27" s="183"/>
      <c r="I27" s="184"/>
      <c r="J27" s="184"/>
      <c r="K27" s="184"/>
      <c r="L27" s="185"/>
      <c r="M27" s="186"/>
      <c r="O27" s="181"/>
      <c r="P27" s="174" t="str">
        <f>'5E A2'!D27</f>
        <v>Farine, œuf, lait, dés de volaille, fromage</v>
      </c>
      <c r="Q27" s="182"/>
      <c r="R27" s="182"/>
      <c r="S27" s="182"/>
      <c r="T27" s="183"/>
      <c r="U27" s="184"/>
      <c r="V27" s="184"/>
      <c r="W27" s="184"/>
      <c r="X27" s="185"/>
      <c r="Y27" s="186"/>
    </row>
    <row r="28" spans="3:28" s="172" customFormat="1" ht="22.5" hidden="1" customHeight="1">
      <c r="C28" s="181"/>
      <c r="D28" s="174">
        <f>'5E A2'!D8</f>
        <v>0</v>
      </c>
      <c r="E28" s="182"/>
      <c r="F28" s="182"/>
      <c r="G28" s="182"/>
      <c r="H28" s="183"/>
      <c r="I28" s="184"/>
      <c r="J28" s="184"/>
      <c r="K28" s="184"/>
      <c r="L28" s="185"/>
      <c r="M28" s="186"/>
      <c r="O28" s="181"/>
      <c r="P28" s="174">
        <f>'5E A2'!D28</f>
        <v>0</v>
      </c>
      <c r="Q28" s="182"/>
      <c r="R28" s="182"/>
      <c r="S28" s="182"/>
      <c r="T28" s="183"/>
      <c r="U28" s="184"/>
      <c r="V28" s="184"/>
      <c r="W28" s="184"/>
      <c r="X28" s="185"/>
      <c r="Y28" s="186"/>
    </row>
    <row r="29" spans="3:28" s="172" customFormat="1" ht="20.25" customHeight="1">
      <c r="C29" s="187">
        <f>+C17+1</f>
        <v>44985</v>
      </c>
      <c r="D29" s="174" t="str">
        <f>'5E A2'!D9</f>
        <v xml:space="preserve">Tarte aux fromages* 
- Salade verte </v>
      </c>
      <c r="E29" s="182" t="s">
        <v>337</v>
      </c>
      <c r="F29" s="182" t="s">
        <v>337</v>
      </c>
      <c r="G29" s="182" t="s">
        <v>337</v>
      </c>
      <c r="H29" s="183"/>
      <c r="I29" s="184"/>
      <c r="J29" s="184"/>
      <c r="K29" s="184"/>
      <c r="L29" s="185"/>
      <c r="M29" s="186"/>
      <c r="O29" s="187">
        <f>+O17+1</f>
        <v>44992</v>
      </c>
      <c r="P29" s="174" t="str">
        <f>'5E A2'!D29</f>
        <v>Poisson façon meunière + citron</v>
      </c>
      <c r="Q29" s="182" t="s">
        <v>337</v>
      </c>
      <c r="R29" s="182" t="s">
        <v>337</v>
      </c>
      <c r="S29" s="182" t="s">
        <v>337</v>
      </c>
      <c r="T29" s="183"/>
      <c r="U29" s="184"/>
      <c r="V29" s="184"/>
      <c r="W29" s="184"/>
      <c r="X29" s="185"/>
      <c r="Y29" s="186"/>
      <c r="AB29" s="188"/>
    </row>
    <row r="30" spans="3:28" s="172" customFormat="1" ht="22.5" hidden="1" customHeight="1">
      <c r="C30" s="187"/>
      <c r="D30" s="174">
        <f>'5E A2'!D10</f>
        <v>0</v>
      </c>
      <c r="E30" s="182"/>
      <c r="F30" s="182"/>
      <c r="G30" s="182"/>
      <c r="H30" s="183"/>
      <c r="I30" s="184"/>
      <c r="J30" s="184"/>
      <c r="K30" s="184"/>
      <c r="L30" s="185"/>
      <c r="M30" s="186"/>
      <c r="O30" s="187"/>
      <c r="P30" s="174">
        <f>'5E A2'!D30</f>
        <v>0</v>
      </c>
      <c r="Q30" s="182"/>
      <c r="R30" s="182"/>
      <c r="S30" s="182"/>
      <c r="T30" s="183"/>
      <c r="U30" s="184"/>
      <c r="V30" s="184"/>
      <c r="W30" s="184"/>
      <c r="X30" s="185"/>
      <c r="Y30" s="186"/>
      <c r="AB30" s="188"/>
    </row>
    <row r="31" spans="3:28" s="172" customFormat="1" ht="0.75" customHeight="1">
      <c r="C31" s="187"/>
      <c r="D31" s="174">
        <f>'5E A2'!D11</f>
        <v>0</v>
      </c>
      <c r="E31" s="182"/>
      <c r="F31" s="182"/>
      <c r="G31" s="182"/>
      <c r="H31" s="183"/>
      <c r="I31" s="184"/>
      <c r="J31" s="184"/>
      <c r="K31" s="184"/>
      <c r="L31" s="185"/>
      <c r="M31" s="186"/>
      <c r="O31" s="187"/>
      <c r="P31" s="174">
        <f>'5E A2'!D31</f>
        <v>0</v>
      </c>
      <c r="Q31" s="182"/>
      <c r="R31" s="182"/>
      <c r="S31" s="182"/>
      <c r="T31" s="183"/>
      <c r="U31" s="184"/>
      <c r="V31" s="184"/>
      <c r="W31" s="184"/>
      <c r="X31" s="185"/>
      <c r="Y31" s="186"/>
      <c r="AB31" s="188"/>
    </row>
    <row r="32" spans="3:28" s="172" customFormat="1" ht="21.75" customHeight="1">
      <c r="C32" s="186"/>
      <c r="D32" s="174" t="str">
        <f>'5E A2'!D12</f>
        <v xml:space="preserve"> - </v>
      </c>
      <c r="E32" s="182" t="s">
        <v>337</v>
      </c>
      <c r="F32" s="182" t="s">
        <v>337</v>
      </c>
      <c r="G32" s="182" t="s">
        <v>337</v>
      </c>
      <c r="H32" s="183"/>
      <c r="I32" s="184"/>
      <c r="J32" s="184"/>
      <c r="K32" s="184"/>
      <c r="L32" s="185"/>
      <c r="M32" s="189"/>
      <c r="O32" s="186"/>
      <c r="P32" s="174" t="str">
        <f>'5E A2'!D32</f>
        <v xml:space="preserve">Haricots verts </v>
      </c>
      <c r="Q32" s="182" t="s">
        <v>337</v>
      </c>
      <c r="R32" s="182" t="s">
        <v>337</v>
      </c>
      <c r="S32" s="182" t="s">
        <v>337</v>
      </c>
      <c r="T32" s="183"/>
      <c r="U32" s="184"/>
      <c r="V32" s="184"/>
      <c r="W32" s="184"/>
      <c r="X32" s="185"/>
      <c r="Y32" s="189"/>
    </row>
    <row r="33" spans="3:28" s="172" customFormat="1" ht="2.25" hidden="1" customHeight="1">
      <c r="C33" s="186"/>
      <c r="D33" s="174">
        <f>'5E A2'!D13</f>
        <v>0</v>
      </c>
      <c r="E33" s="182"/>
      <c r="F33" s="182"/>
      <c r="G33" s="182"/>
      <c r="H33" s="183"/>
      <c r="I33" s="184"/>
      <c r="J33" s="184"/>
      <c r="K33" s="184"/>
      <c r="L33" s="185"/>
      <c r="M33" s="189"/>
      <c r="O33" s="186"/>
      <c r="P33" s="174">
        <f>'5E A2'!D33</f>
        <v>0</v>
      </c>
      <c r="Q33" s="182"/>
      <c r="R33" s="182"/>
      <c r="S33" s="182"/>
      <c r="T33" s="183"/>
      <c r="U33" s="184"/>
      <c r="V33" s="184"/>
      <c r="W33" s="184"/>
      <c r="X33" s="185"/>
      <c r="Y33" s="189"/>
    </row>
    <row r="34" spans="3:28" s="172" customFormat="1" ht="22.5" hidden="1" customHeight="1">
      <c r="C34" s="186"/>
      <c r="D34" s="174">
        <f>'5E A2'!D14</f>
        <v>0</v>
      </c>
      <c r="E34" s="182"/>
      <c r="F34" s="182"/>
      <c r="G34" s="182"/>
      <c r="H34" s="183"/>
      <c r="I34" s="184"/>
      <c r="J34" s="184"/>
      <c r="K34" s="184"/>
      <c r="L34" s="185"/>
      <c r="M34" s="189"/>
      <c r="O34" s="186"/>
      <c r="P34" s="174">
        <f>'5E A2'!D34</f>
        <v>0</v>
      </c>
      <c r="Q34" s="182"/>
      <c r="R34" s="182"/>
      <c r="S34" s="182"/>
      <c r="T34" s="183"/>
      <c r="U34" s="184"/>
      <c r="V34" s="184"/>
      <c r="W34" s="184"/>
      <c r="X34" s="185"/>
      <c r="Y34" s="189"/>
    </row>
    <row r="35" spans="3:28" s="172" customFormat="1" ht="22.5" customHeight="1">
      <c r="C35" s="181"/>
      <c r="D35" s="174" t="str">
        <f>'5E A2'!D15</f>
        <v>Petit suisse sucré</v>
      </c>
      <c r="E35" s="182" t="s">
        <v>337</v>
      </c>
      <c r="F35" s="182" t="s">
        <v>337</v>
      </c>
      <c r="G35" s="182" t="s">
        <v>337</v>
      </c>
      <c r="H35" s="183"/>
      <c r="I35" s="184"/>
      <c r="J35" s="184"/>
      <c r="K35" s="184"/>
      <c r="L35" s="185"/>
      <c r="M35" s="189"/>
      <c r="O35" s="181"/>
      <c r="P35" s="174" t="str">
        <f>'5E A2'!D35</f>
        <v xml:space="preserve">Yaourt sucré </v>
      </c>
      <c r="Q35" s="182" t="s">
        <v>337</v>
      </c>
      <c r="R35" s="182" t="s">
        <v>337</v>
      </c>
      <c r="S35" s="182" t="s">
        <v>337</v>
      </c>
      <c r="T35" s="183"/>
      <c r="U35" s="184"/>
      <c r="V35" s="184"/>
      <c r="W35" s="184"/>
      <c r="X35" s="185"/>
      <c r="Y35" s="189"/>
    </row>
    <row r="36" spans="3:28" s="172" customFormat="1" ht="0.75" customHeight="1">
      <c r="C36" s="181"/>
      <c r="D36" s="174">
        <f>'5E A2'!D16</f>
        <v>0</v>
      </c>
      <c r="E36" s="182"/>
      <c r="F36" s="182"/>
      <c r="G36" s="182"/>
      <c r="H36" s="183"/>
      <c r="I36" s="184"/>
      <c r="J36" s="184"/>
      <c r="K36" s="184"/>
      <c r="L36" s="185"/>
      <c r="M36" s="189"/>
      <c r="O36" s="181"/>
      <c r="P36" s="174">
        <f>'5E A2'!D36</f>
        <v>0</v>
      </c>
      <c r="Q36" s="182"/>
      <c r="R36" s="182"/>
      <c r="S36" s="182"/>
      <c r="T36" s="183"/>
      <c r="U36" s="184"/>
      <c r="V36" s="184"/>
      <c r="W36" s="184"/>
      <c r="X36" s="185"/>
      <c r="Y36" s="189"/>
    </row>
    <row r="37" spans="3:28" s="172" customFormat="1" ht="22.5" customHeight="1">
      <c r="C37" s="190"/>
      <c r="D37" s="174" t="str">
        <f>'5E A2'!D17</f>
        <v>Fruit de saison</v>
      </c>
      <c r="E37" s="191" t="s">
        <v>337</v>
      </c>
      <c r="F37" s="191" t="s">
        <v>337</v>
      </c>
      <c r="G37" s="191" t="s">
        <v>337</v>
      </c>
      <c r="H37" s="192"/>
      <c r="I37" s="193"/>
      <c r="J37" s="193"/>
      <c r="K37" s="193"/>
      <c r="L37" s="194"/>
      <c r="M37" s="195"/>
      <c r="O37" s="190"/>
      <c r="P37" s="174" t="str">
        <f>'5E A2'!D37</f>
        <v>Fruit de saison</v>
      </c>
      <c r="Q37" s="191" t="s">
        <v>337</v>
      </c>
      <c r="R37" s="191" t="s">
        <v>337</v>
      </c>
      <c r="S37" s="191" t="s">
        <v>337</v>
      </c>
      <c r="T37" s="192"/>
      <c r="U37" s="193"/>
      <c r="V37" s="193"/>
      <c r="W37" s="193"/>
      <c r="X37" s="194"/>
      <c r="Y37" s="195"/>
    </row>
    <row r="38" spans="3:28" s="172" customFormat="1" ht="22.5" customHeight="1">
      <c r="C38" s="173" t="s">
        <v>15</v>
      </c>
      <c r="D38" s="180" t="str">
        <f>'5E A2'!F6</f>
        <v>Salade composée</v>
      </c>
      <c r="E38" s="175" t="s">
        <v>337</v>
      </c>
      <c r="F38" s="175" t="s">
        <v>337</v>
      </c>
      <c r="G38" s="175" t="s">
        <v>337</v>
      </c>
      <c r="H38" s="176"/>
      <c r="I38" s="177"/>
      <c r="J38" s="177"/>
      <c r="K38" s="177"/>
      <c r="L38" s="178"/>
      <c r="M38" s="179"/>
      <c r="O38" s="173" t="s">
        <v>15</v>
      </c>
      <c r="P38" s="180" t="str">
        <f>'5E A2'!F26</f>
        <v>Macédoine de légumes</v>
      </c>
      <c r="Q38" s="175" t="s">
        <v>337</v>
      </c>
      <c r="R38" s="175" t="s">
        <v>337</v>
      </c>
      <c r="S38" s="175" t="s">
        <v>337</v>
      </c>
      <c r="T38" s="176"/>
      <c r="U38" s="177"/>
      <c r="V38" s="177"/>
      <c r="W38" s="177"/>
      <c r="X38" s="178"/>
      <c r="Y38" s="179"/>
    </row>
    <row r="39" spans="3:28" s="172" customFormat="1" ht="0.75" customHeight="1">
      <c r="C39" s="181"/>
      <c r="D39" s="174" t="str">
        <f>'5E A2'!F7</f>
        <v>Riz, gruyère, carotte, maïs, vgtte</v>
      </c>
      <c r="E39" s="182"/>
      <c r="F39" s="182"/>
      <c r="G39" s="182"/>
      <c r="H39" s="183"/>
      <c r="I39" s="184"/>
      <c r="J39" s="184"/>
      <c r="K39" s="184"/>
      <c r="L39" s="185"/>
      <c r="M39" s="186"/>
      <c r="O39" s="181"/>
      <c r="P39" s="174" t="str">
        <f>'5E A2'!F27</f>
        <v>Haricots verts, flageolets, petits pois, carotte, navet, mayonnaise</v>
      </c>
      <c r="Q39" s="182"/>
      <c r="R39" s="182"/>
      <c r="S39" s="182"/>
      <c r="T39" s="183"/>
      <c r="U39" s="184"/>
      <c r="V39" s="184"/>
      <c r="W39" s="184"/>
      <c r="X39" s="185"/>
      <c r="Y39" s="186"/>
    </row>
    <row r="40" spans="3:28" s="172" customFormat="1" ht="22.5" hidden="1" customHeight="1">
      <c r="C40" s="181"/>
      <c r="D40" s="174">
        <f>'5E A2'!F8</f>
        <v>0</v>
      </c>
      <c r="E40" s="182"/>
      <c r="F40" s="182"/>
      <c r="G40" s="182"/>
      <c r="H40" s="183"/>
      <c r="I40" s="184"/>
      <c r="J40" s="184"/>
      <c r="K40" s="184"/>
      <c r="L40" s="185"/>
      <c r="M40" s="186"/>
      <c r="O40" s="181"/>
      <c r="P40" s="174">
        <f>'5E A2'!F28</f>
        <v>0</v>
      </c>
      <c r="Q40" s="182"/>
      <c r="R40" s="182"/>
      <c r="S40" s="182"/>
      <c r="T40" s="183"/>
      <c r="U40" s="184"/>
      <c r="V40" s="184"/>
      <c r="W40" s="184"/>
      <c r="X40" s="185"/>
      <c r="Y40" s="186"/>
    </row>
    <row r="41" spans="3:28" s="172" customFormat="1" ht="20.25" customHeight="1">
      <c r="C41" s="187">
        <f>+C29+1</f>
        <v>44986</v>
      </c>
      <c r="D41" s="174" t="str">
        <f>'5E A2'!F9</f>
        <v xml:space="preserve">Jambon grill
 sauce normande </v>
      </c>
      <c r="E41" s="182" t="s">
        <v>337</v>
      </c>
      <c r="F41" s="182" t="s">
        <v>337</v>
      </c>
      <c r="G41" s="182" t="s">
        <v>337</v>
      </c>
      <c r="H41" s="183"/>
      <c r="I41" s="184"/>
      <c r="J41" s="184"/>
      <c r="K41" s="184"/>
      <c r="L41" s="185"/>
      <c r="M41" s="186"/>
      <c r="O41" s="187">
        <f>+O29+1</f>
        <v>44993</v>
      </c>
      <c r="P41" s="174" t="str">
        <f>'5E A2'!F29</f>
        <v>Steak haché 
sauce au poivre</v>
      </c>
      <c r="Q41" s="182" t="s">
        <v>337</v>
      </c>
      <c r="R41" s="182" t="s">
        <v>337</v>
      </c>
      <c r="S41" s="182" t="s">
        <v>337</v>
      </c>
      <c r="T41" s="183"/>
      <c r="U41" s="184"/>
      <c r="V41" s="184"/>
      <c r="W41" s="184"/>
      <c r="X41" s="185"/>
      <c r="Y41" s="186"/>
      <c r="AB41" s="188"/>
    </row>
    <row r="42" spans="3:28" s="172" customFormat="1" ht="22.5" hidden="1" customHeight="1">
      <c r="C42" s="187"/>
      <c r="D42" s="174" t="str">
        <f>'5E A2'!F10</f>
        <v xml:space="preserve">Jus de pommes, fond brun, base roux, crème </v>
      </c>
      <c r="E42" s="182"/>
      <c r="F42" s="182"/>
      <c r="G42" s="182"/>
      <c r="H42" s="183"/>
      <c r="I42" s="184"/>
      <c r="J42" s="184"/>
      <c r="K42" s="184"/>
      <c r="L42" s="185"/>
      <c r="M42" s="186"/>
      <c r="O42" s="187"/>
      <c r="P42" s="174" t="str">
        <f>'5E A2'!F30</f>
        <v>Fond brun, crème, base roux, poivre</v>
      </c>
      <c r="Q42" s="182"/>
      <c r="R42" s="182"/>
      <c r="S42" s="182"/>
      <c r="T42" s="183"/>
      <c r="U42" s="184"/>
      <c r="V42" s="184"/>
      <c r="W42" s="184"/>
      <c r="X42" s="185"/>
      <c r="Y42" s="186"/>
      <c r="AB42" s="188"/>
    </row>
    <row r="43" spans="3:28" s="172" customFormat="1" ht="0.75" customHeight="1">
      <c r="C43" s="187"/>
      <c r="D43" s="174">
        <f>'5E A2'!F11</f>
        <v>0</v>
      </c>
      <c r="E43" s="182"/>
      <c r="F43" s="182"/>
      <c r="G43" s="182"/>
      <c r="H43" s="183"/>
      <c r="I43" s="184"/>
      <c r="J43" s="184"/>
      <c r="K43" s="184"/>
      <c r="L43" s="185"/>
      <c r="M43" s="186"/>
      <c r="O43" s="187"/>
      <c r="P43" s="174">
        <f>'5E A2'!F31</f>
        <v>0</v>
      </c>
      <c r="Q43" s="182"/>
      <c r="R43" s="182"/>
      <c r="S43" s="182"/>
      <c r="T43" s="183"/>
      <c r="U43" s="184"/>
      <c r="V43" s="184"/>
      <c r="W43" s="184"/>
      <c r="X43" s="185"/>
      <c r="Y43" s="186"/>
      <c r="AB43" s="188"/>
    </row>
    <row r="44" spans="3:28" s="172" customFormat="1" ht="21.75" customHeight="1">
      <c r="C44" s="186"/>
      <c r="D44" s="174" t="str">
        <f>'5E A2'!F12</f>
        <v>Petits pois</v>
      </c>
      <c r="E44" s="182" t="s">
        <v>337</v>
      </c>
      <c r="F44" s="182" t="s">
        <v>337</v>
      </c>
      <c r="G44" s="182" t="s">
        <v>337</v>
      </c>
      <c r="H44" s="183"/>
      <c r="I44" s="184"/>
      <c r="J44" s="184"/>
      <c r="K44" s="184"/>
      <c r="L44" s="185"/>
      <c r="M44" s="189"/>
      <c r="O44" s="186"/>
      <c r="P44" s="174" t="str">
        <f>'5E A2'!F32</f>
        <v xml:space="preserve">Purée de brocolis </v>
      </c>
      <c r="Q44" s="182" t="s">
        <v>337</v>
      </c>
      <c r="R44" s="182" t="s">
        <v>337</v>
      </c>
      <c r="S44" s="182" t="s">
        <v>337</v>
      </c>
      <c r="T44" s="183"/>
      <c r="U44" s="184"/>
      <c r="V44" s="184"/>
      <c r="W44" s="184"/>
      <c r="X44" s="185"/>
      <c r="Y44" s="189"/>
    </row>
    <row r="45" spans="3:28" s="172" customFormat="1" ht="2.25" hidden="1" customHeight="1">
      <c r="C45" s="186"/>
      <c r="D45" s="174">
        <f>'5E A2'!F13</f>
        <v>0</v>
      </c>
      <c r="E45" s="182"/>
      <c r="F45" s="182"/>
      <c r="G45" s="182"/>
      <c r="H45" s="183"/>
      <c r="I45" s="184"/>
      <c r="J45" s="184"/>
      <c r="K45" s="184"/>
      <c r="L45" s="185"/>
      <c r="M45" s="189"/>
      <c r="O45" s="186"/>
      <c r="P45" s="174">
        <f>'5E A2'!F33</f>
        <v>0</v>
      </c>
      <c r="Q45" s="182"/>
      <c r="R45" s="182"/>
      <c r="S45" s="182"/>
      <c r="T45" s="183"/>
      <c r="U45" s="184"/>
      <c r="V45" s="184"/>
      <c r="W45" s="184"/>
      <c r="X45" s="185"/>
      <c r="Y45" s="189"/>
    </row>
    <row r="46" spans="3:28" s="172" customFormat="1" ht="22.5" hidden="1" customHeight="1">
      <c r="C46" s="186"/>
      <c r="D46" s="174">
        <f>'5E A2'!F14</f>
        <v>0</v>
      </c>
      <c r="E46" s="182"/>
      <c r="F46" s="182"/>
      <c r="G46" s="182"/>
      <c r="H46" s="183"/>
      <c r="I46" s="184"/>
      <c r="J46" s="184"/>
      <c r="K46" s="184"/>
      <c r="L46" s="185"/>
      <c r="M46" s="189"/>
      <c r="O46" s="186"/>
      <c r="P46" s="174">
        <f>'5E A2'!F34</f>
        <v>0</v>
      </c>
      <c r="Q46" s="182"/>
      <c r="R46" s="182"/>
      <c r="S46" s="182"/>
      <c r="T46" s="183"/>
      <c r="U46" s="184"/>
      <c r="V46" s="184"/>
      <c r="W46" s="184"/>
      <c r="X46" s="185"/>
      <c r="Y46" s="189"/>
    </row>
    <row r="47" spans="3:28" s="172" customFormat="1" ht="22.5" customHeight="1">
      <c r="C47" s="181"/>
      <c r="D47" s="174" t="str">
        <f>'5E A2'!F15</f>
        <v>Chanteneige</v>
      </c>
      <c r="E47" s="182" t="s">
        <v>337</v>
      </c>
      <c r="F47" s="182" t="s">
        <v>337</v>
      </c>
      <c r="G47" s="182" t="s">
        <v>337</v>
      </c>
      <c r="H47" s="183"/>
      <c r="I47" s="184"/>
      <c r="J47" s="184"/>
      <c r="K47" s="184"/>
      <c r="L47" s="185"/>
      <c r="M47" s="189"/>
      <c r="O47" s="181"/>
      <c r="P47" s="174" t="str">
        <f>'5E A2'!F35</f>
        <v>Vache qui rit</v>
      </c>
      <c r="Q47" s="182" t="s">
        <v>337</v>
      </c>
      <c r="R47" s="182" t="s">
        <v>337</v>
      </c>
      <c r="S47" s="182" t="s">
        <v>337</v>
      </c>
      <c r="T47" s="183"/>
      <c r="U47" s="184"/>
      <c r="V47" s="184"/>
      <c r="W47" s="184"/>
      <c r="X47" s="185"/>
      <c r="Y47" s="189"/>
    </row>
    <row r="48" spans="3:28" s="172" customFormat="1" ht="0.75" customHeight="1">
      <c r="C48" s="181"/>
      <c r="D48" s="174">
        <f>'5E A2'!F16</f>
        <v>0</v>
      </c>
      <c r="E48" s="182"/>
      <c r="F48" s="182"/>
      <c r="G48" s="182"/>
      <c r="H48" s="183"/>
      <c r="I48" s="184"/>
      <c r="J48" s="184"/>
      <c r="K48" s="184"/>
      <c r="L48" s="185"/>
      <c r="M48" s="189"/>
      <c r="O48" s="181"/>
      <c r="P48" s="174">
        <f>'5E A2'!F36</f>
        <v>0</v>
      </c>
      <c r="Q48" s="182"/>
      <c r="R48" s="182"/>
      <c r="S48" s="182"/>
      <c r="T48" s="183"/>
      <c r="U48" s="184"/>
      <c r="V48" s="184"/>
      <c r="W48" s="184"/>
      <c r="X48" s="185"/>
      <c r="Y48" s="189"/>
    </row>
    <row r="49" spans="3:28" s="172" customFormat="1" ht="22.5" customHeight="1">
      <c r="C49" s="190"/>
      <c r="D49" s="174" t="str">
        <f>'5E A2'!F17</f>
        <v>Mousse au chocolat</v>
      </c>
      <c r="E49" s="191" t="s">
        <v>337</v>
      </c>
      <c r="F49" s="191" t="s">
        <v>337</v>
      </c>
      <c r="G49" s="191" t="s">
        <v>337</v>
      </c>
      <c r="H49" s="192"/>
      <c r="I49" s="193"/>
      <c r="J49" s="193"/>
      <c r="K49" s="193"/>
      <c r="L49" s="194"/>
      <c r="M49" s="195"/>
      <c r="O49" s="190"/>
      <c r="P49" s="174" t="str">
        <f>'5E A2'!F37</f>
        <v>Velouté aux fruits</v>
      </c>
      <c r="Q49" s="191" t="s">
        <v>337</v>
      </c>
      <c r="R49" s="191" t="s">
        <v>337</v>
      </c>
      <c r="S49" s="191" t="s">
        <v>337</v>
      </c>
      <c r="T49" s="192"/>
      <c r="U49" s="193"/>
      <c r="V49" s="193"/>
      <c r="W49" s="193"/>
      <c r="X49" s="194"/>
      <c r="Y49" s="195"/>
    </row>
    <row r="50" spans="3:28" s="172" customFormat="1" ht="22.5" customHeight="1">
      <c r="C50" s="173" t="s">
        <v>16</v>
      </c>
      <c r="D50" s="180" t="str">
        <f>'5E A2'!H6</f>
        <v>Velouté de légumes</v>
      </c>
      <c r="E50" s="175" t="s">
        <v>337</v>
      </c>
      <c r="F50" s="175" t="s">
        <v>338</v>
      </c>
      <c r="G50" s="175" t="s">
        <v>337</v>
      </c>
      <c r="H50" s="176"/>
      <c r="I50" s="177"/>
      <c r="J50" s="177"/>
      <c r="K50" s="177"/>
      <c r="L50" s="178"/>
      <c r="M50" s="179"/>
      <c r="O50" s="173" t="s">
        <v>16</v>
      </c>
      <c r="P50" s="180" t="str">
        <f>'5E A2'!H26</f>
        <v>Champignons à la crème</v>
      </c>
      <c r="Q50" s="175" t="s">
        <v>337</v>
      </c>
      <c r="R50" s="175" t="s">
        <v>337</v>
      </c>
      <c r="S50" s="175" t="s">
        <v>337</v>
      </c>
      <c r="T50" s="176"/>
      <c r="U50" s="177"/>
      <c r="V50" s="177"/>
      <c r="W50" s="177"/>
      <c r="X50" s="178"/>
      <c r="Y50" s="179"/>
    </row>
    <row r="51" spans="3:28" s="172" customFormat="1" ht="0.75" customHeight="1">
      <c r="C51" s="181"/>
      <c r="D51" s="174" t="str">
        <f>'5E A2'!H7</f>
        <v>Carottes, pdt, oignons, céleri, poireaux, choux-fleurs, haricots verts, purée de tomates, crème fraîche</v>
      </c>
      <c r="E51" s="182"/>
      <c r="F51" s="182"/>
      <c r="G51" s="182"/>
      <c r="H51" s="183"/>
      <c r="I51" s="184"/>
      <c r="J51" s="184"/>
      <c r="K51" s="184"/>
      <c r="L51" s="185"/>
      <c r="M51" s="186"/>
      <c r="O51" s="181"/>
      <c r="P51" s="174">
        <f>'5E A2'!H27</f>
        <v>0</v>
      </c>
      <c r="Q51" s="182"/>
      <c r="R51" s="182"/>
      <c r="S51" s="182"/>
      <c r="T51" s="183"/>
      <c r="U51" s="184"/>
      <c r="V51" s="184"/>
      <c r="W51" s="184"/>
      <c r="X51" s="185"/>
      <c r="Y51" s="186"/>
    </row>
    <row r="52" spans="3:28" s="172" customFormat="1" ht="22.5" hidden="1" customHeight="1">
      <c r="C52" s="181"/>
      <c r="D52" s="174">
        <f>'5E A2'!H8</f>
        <v>0</v>
      </c>
      <c r="E52" s="182"/>
      <c r="F52" s="182"/>
      <c r="G52" s="182"/>
      <c r="H52" s="183"/>
      <c r="I52" s="184"/>
      <c r="J52" s="184"/>
      <c r="K52" s="184"/>
      <c r="L52" s="185"/>
      <c r="M52" s="186"/>
      <c r="O52" s="181"/>
      <c r="P52" s="174">
        <f>'5E A2'!H28</f>
        <v>0</v>
      </c>
      <c r="Q52" s="182"/>
      <c r="R52" s="182"/>
      <c r="S52" s="182"/>
      <c r="T52" s="183"/>
      <c r="U52" s="184"/>
      <c r="V52" s="184"/>
      <c r="W52" s="184"/>
      <c r="X52" s="185"/>
      <c r="Y52" s="186"/>
    </row>
    <row r="53" spans="3:28" s="172" customFormat="1" ht="20.25" customHeight="1">
      <c r="C53" s="187">
        <f>+C41+1</f>
        <v>44987</v>
      </c>
      <c r="D53" s="174" t="str">
        <f>'5E A2'!H9</f>
        <v>Sauté de dinde
 basquaise</v>
      </c>
      <c r="E53" s="182" t="s">
        <v>337</v>
      </c>
      <c r="F53" s="182" t="s">
        <v>337</v>
      </c>
      <c r="G53" s="182" t="s">
        <v>337</v>
      </c>
      <c r="H53" s="183"/>
      <c r="I53" s="184"/>
      <c r="J53" s="184"/>
      <c r="K53" s="184"/>
      <c r="L53" s="185"/>
      <c r="M53" s="186"/>
      <c r="O53" s="187">
        <f>+O41+1</f>
        <v>44994</v>
      </c>
      <c r="P53" s="174" t="str">
        <f>'5E A2'!H29</f>
        <v>Couscous végétarien *</v>
      </c>
      <c r="Q53" s="182" t="s">
        <v>337</v>
      </c>
      <c r="R53" s="182" t="s">
        <v>337</v>
      </c>
      <c r="S53" s="182" t="s">
        <v>337</v>
      </c>
      <c r="T53" s="183"/>
      <c r="U53" s="184"/>
      <c r="V53" s="184"/>
      <c r="W53" s="184"/>
      <c r="X53" s="185"/>
      <c r="Y53" s="186"/>
      <c r="AB53" s="188"/>
    </row>
    <row r="54" spans="3:28" s="172" customFormat="1" ht="22.5" hidden="1" customHeight="1">
      <c r="C54" s="187"/>
      <c r="D54" s="174" t="str">
        <f>'5E A2'!H10</f>
        <v>Oignons, poivrons, tomates, fond, ail, herbes, roux, ass</v>
      </c>
      <c r="E54" s="182"/>
      <c r="F54" s="182"/>
      <c r="G54" s="182"/>
      <c r="H54" s="183"/>
      <c r="I54" s="184"/>
      <c r="J54" s="184"/>
      <c r="K54" s="184"/>
      <c r="L54" s="185"/>
      <c r="M54" s="186"/>
      <c r="O54" s="187"/>
      <c r="P54" s="174" t="str">
        <f>'5E A2'!H30</f>
        <v>Semoule, pois chiches, légumes à couscous</v>
      </c>
      <c r="Q54" s="182"/>
      <c r="R54" s="182"/>
      <c r="S54" s="182"/>
      <c r="T54" s="183"/>
      <c r="U54" s="184"/>
      <c r="V54" s="184"/>
      <c r="W54" s="184"/>
      <c r="X54" s="185"/>
      <c r="Y54" s="186"/>
      <c r="AB54" s="188"/>
    </row>
    <row r="55" spans="3:28" s="172" customFormat="1" ht="0.75" customHeight="1">
      <c r="C55" s="187"/>
      <c r="D55" s="174">
        <f>'5E A2'!H11</f>
        <v>0</v>
      </c>
      <c r="E55" s="182"/>
      <c r="F55" s="182"/>
      <c r="G55" s="182"/>
      <c r="H55" s="183"/>
      <c r="I55" s="184"/>
      <c r="J55" s="184"/>
      <c r="K55" s="184"/>
      <c r="L55" s="185"/>
      <c r="M55" s="186"/>
      <c r="O55" s="187"/>
      <c r="P55" s="174">
        <f>'5E A2'!H31</f>
        <v>0</v>
      </c>
      <c r="Q55" s="182"/>
      <c r="R55" s="182"/>
      <c r="S55" s="182"/>
      <c r="T55" s="183"/>
      <c r="U55" s="184"/>
      <c r="V55" s="184"/>
      <c r="W55" s="184"/>
      <c r="X55" s="185"/>
      <c r="Y55" s="186"/>
      <c r="AB55" s="188"/>
    </row>
    <row r="56" spans="3:28" s="172" customFormat="1" ht="21.75" customHeight="1">
      <c r="C56" s="186"/>
      <c r="D56" s="174" t="str">
        <f>'5E A2'!H12</f>
        <v xml:space="preserve">Semoule </v>
      </c>
      <c r="E56" s="182" t="s">
        <v>337</v>
      </c>
      <c r="F56" s="182" t="s">
        <v>337</v>
      </c>
      <c r="G56" s="182" t="s">
        <v>337</v>
      </c>
      <c r="H56" s="183"/>
      <c r="I56" s="184"/>
      <c r="J56" s="184"/>
      <c r="K56" s="184"/>
      <c r="L56" s="185"/>
      <c r="M56" s="189"/>
      <c r="O56" s="186"/>
      <c r="P56" s="174" t="str">
        <f>'5E A2'!H32</f>
        <v xml:space="preserve"> - </v>
      </c>
      <c r="Q56" s="182" t="s">
        <v>337</v>
      </c>
      <c r="R56" s="182" t="s">
        <v>337</v>
      </c>
      <c r="S56" s="182" t="s">
        <v>337</v>
      </c>
      <c r="T56" s="183"/>
      <c r="U56" s="184"/>
      <c r="V56" s="184"/>
      <c r="W56" s="184"/>
      <c r="X56" s="185"/>
      <c r="Y56" s="189"/>
    </row>
    <row r="57" spans="3:28" s="172" customFormat="1" ht="2.25" hidden="1" customHeight="1">
      <c r="C57" s="186"/>
      <c r="D57" s="174">
        <f>'5E A2'!H13</f>
        <v>0</v>
      </c>
      <c r="E57" s="182"/>
      <c r="F57" s="182"/>
      <c r="G57" s="182"/>
      <c r="H57" s="183"/>
      <c r="I57" s="184"/>
      <c r="J57" s="184"/>
      <c r="K57" s="184"/>
      <c r="L57" s="185"/>
      <c r="M57" s="189"/>
      <c r="O57" s="186"/>
      <c r="P57" s="174">
        <f>'5E A2'!H33</f>
        <v>0</v>
      </c>
      <c r="Q57" s="182"/>
      <c r="R57" s="182"/>
      <c r="S57" s="182"/>
      <c r="T57" s="183"/>
      <c r="U57" s="184"/>
      <c r="V57" s="184"/>
      <c r="W57" s="184"/>
      <c r="X57" s="185"/>
      <c r="Y57" s="189"/>
    </row>
    <row r="58" spans="3:28" s="172" customFormat="1" ht="22.5" hidden="1" customHeight="1">
      <c r="C58" s="186"/>
      <c r="D58" s="174">
        <f>'5E A2'!H14</f>
        <v>0</v>
      </c>
      <c r="E58" s="182"/>
      <c r="F58" s="182"/>
      <c r="G58" s="182"/>
      <c r="H58" s="183"/>
      <c r="I58" s="184"/>
      <c r="J58" s="184"/>
      <c r="K58" s="184"/>
      <c r="L58" s="185"/>
      <c r="M58" s="189"/>
      <c r="O58" s="186"/>
      <c r="P58" s="174">
        <f>'5E A2'!H34</f>
        <v>0</v>
      </c>
      <c r="Q58" s="182"/>
      <c r="R58" s="182"/>
      <c r="S58" s="182"/>
      <c r="T58" s="183"/>
      <c r="U58" s="184"/>
      <c r="V58" s="184"/>
      <c r="W58" s="184"/>
      <c r="X58" s="185"/>
      <c r="Y58" s="189"/>
    </row>
    <row r="59" spans="3:28" s="172" customFormat="1" ht="22.5" customHeight="1">
      <c r="C59" s="181"/>
      <c r="D59" s="174" t="str">
        <f>'5E A2'!H15</f>
        <v>Yaourt aromatisé</v>
      </c>
      <c r="E59" s="182" t="s">
        <v>337</v>
      </c>
      <c r="F59" s="182" t="s">
        <v>337</v>
      </c>
      <c r="G59" s="182" t="s">
        <v>337</v>
      </c>
      <c r="H59" s="183"/>
      <c r="I59" s="184"/>
      <c r="J59" s="184"/>
      <c r="K59" s="184"/>
      <c r="L59" s="185"/>
      <c r="M59" s="189"/>
      <c r="O59" s="181"/>
      <c r="P59" s="174" t="str">
        <f>'5E A2'!H35</f>
        <v>Emmental (prédécoupé)</v>
      </c>
      <c r="Q59" s="182" t="s">
        <v>337</v>
      </c>
      <c r="R59" s="182" t="s">
        <v>337</v>
      </c>
      <c r="S59" s="182" t="s">
        <v>337</v>
      </c>
      <c r="T59" s="183"/>
      <c r="U59" s="184"/>
      <c r="V59" s="184"/>
      <c r="W59" s="184"/>
      <c r="X59" s="185"/>
      <c r="Y59" s="189"/>
    </row>
    <row r="60" spans="3:28" s="172" customFormat="1" ht="0.75" customHeight="1">
      <c r="C60" s="181"/>
      <c r="D60" s="174">
        <f>'5E A2'!H16</f>
        <v>0</v>
      </c>
      <c r="E60" s="182"/>
      <c r="F60" s="182"/>
      <c r="G60" s="182"/>
      <c r="H60" s="183"/>
      <c r="I60" s="184"/>
      <c r="J60" s="184"/>
      <c r="K60" s="184"/>
      <c r="L60" s="185"/>
      <c r="M60" s="189"/>
      <c r="O60" s="181"/>
      <c r="P60" s="174">
        <f>'5E A2'!H36</f>
        <v>0</v>
      </c>
      <c r="Q60" s="182"/>
      <c r="R60" s="182"/>
      <c r="S60" s="182"/>
      <c r="T60" s="183"/>
      <c r="U60" s="184"/>
      <c r="V60" s="184"/>
      <c r="W60" s="184"/>
      <c r="X60" s="185"/>
      <c r="Y60" s="189"/>
    </row>
    <row r="61" spans="3:28" s="172" customFormat="1" ht="22.5" customHeight="1">
      <c r="C61" s="190"/>
      <c r="D61" s="174" t="str">
        <f>'5E A2'!H17</f>
        <v>Fruit de saison</v>
      </c>
      <c r="E61" s="191" t="s">
        <v>337</v>
      </c>
      <c r="F61" s="191" t="s">
        <v>337</v>
      </c>
      <c r="G61" s="191" t="s">
        <v>337</v>
      </c>
      <c r="H61" s="192"/>
      <c r="I61" s="193"/>
      <c r="J61" s="193"/>
      <c r="K61" s="193"/>
      <c r="L61" s="194"/>
      <c r="M61" s="195"/>
      <c r="O61" s="190"/>
      <c r="P61" s="174" t="str">
        <f>'5E A2'!H37</f>
        <v xml:space="preserve">Purée de fruits </v>
      </c>
      <c r="Q61" s="191" t="s">
        <v>337</v>
      </c>
      <c r="R61" s="191" t="s">
        <v>337</v>
      </c>
      <c r="S61" s="191" t="s">
        <v>337</v>
      </c>
      <c r="T61" s="192"/>
      <c r="U61" s="193"/>
      <c r="V61" s="193"/>
      <c r="W61" s="193"/>
      <c r="X61" s="194"/>
      <c r="Y61" s="195"/>
    </row>
    <row r="62" spans="3:28" s="172" customFormat="1" ht="22.5" customHeight="1">
      <c r="C62" s="173" t="s">
        <v>17</v>
      </c>
      <c r="D62" s="180" t="str">
        <f>'5E A2'!J6</f>
        <v xml:space="preserve">Duo de crudité </v>
      </c>
      <c r="E62" s="175" t="s">
        <v>337</v>
      </c>
      <c r="F62" s="175" t="s">
        <v>337</v>
      </c>
      <c r="G62" s="175" t="s">
        <v>337</v>
      </c>
      <c r="H62" s="176"/>
      <c r="I62" s="177"/>
      <c r="J62" s="177"/>
      <c r="K62" s="177"/>
      <c r="L62" s="178"/>
      <c r="M62" s="179"/>
      <c r="O62" s="173" t="s">
        <v>17</v>
      </c>
      <c r="P62" s="180" t="str">
        <f>'5E A2'!J26</f>
        <v xml:space="preserve">Salade africaine </v>
      </c>
      <c r="Q62" s="175" t="s">
        <v>337</v>
      </c>
      <c r="R62" s="175" t="s">
        <v>337</v>
      </c>
      <c r="S62" s="175" t="s">
        <v>337</v>
      </c>
      <c r="T62" s="176"/>
      <c r="U62" s="177"/>
      <c r="V62" s="177"/>
      <c r="W62" s="177"/>
      <c r="X62" s="178"/>
      <c r="Y62" s="179"/>
    </row>
    <row r="63" spans="3:28" s="172" customFormat="1" ht="0.75" customHeight="1">
      <c r="C63" s="181"/>
      <c r="D63" s="174" t="str">
        <f>'5E A2'!J7</f>
        <v>Carotte râpée, céleri râpé, vgtte</v>
      </c>
      <c r="E63" s="182"/>
      <c r="F63" s="182"/>
      <c r="G63" s="182"/>
      <c r="H63" s="183"/>
      <c r="I63" s="184"/>
      <c r="J63" s="184"/>
      <c r="K63" s="184"/>
      <c r="L63" s="185"/>
      <c r="M63" s="186"/>
      <c r="O63" s="181"/>
      <c r="P63" s="174" t="str">
        <f>'5E A2'!J27</f>
        <v xml:space="preserve">Carottes râpées, mais, cœurs de palmier, avocat, vgte </v>
      </c>
      <c r="Q63" s="182"/>
      <c r="R63" s="182"/>
      <c r="S63" s="182"/>
      <c r="T63" s="183"/>
      <c r="U63" s="184"/>
      <c r="V63" s="184"/>
      <c r="W63" s="184"/>
      <c r="X63" s="185"/>
      <c r="Y63" s="186"/>
    </row>
    <row r="64" spans="3:28" s="172" customFormat="1" ht="22.5" hidden="1" customHeight="1">
      <c r="C64" s="181"/>
      <c r="D64" s="174">
        <f>'5E A2'!J8</f>
        <v>0</v>
      </c>
      <c r="E64" s="182"/>
      <c r="F64" s="182"/>
      <c r="G64" s="182"/>
      <c r="H64" s="183"/>
      <c r="I64" s="184"/>
      <c r="J64" s="184"/>
      <c r="K64" s="184"/>
      <c r="L64" s="185"/>
      <c r="M64" s="186"/>
      <c r="O64" s="181"/>
      <c r="P64" s="174">
        <f>'5E A2'!J28</f>
        <v>0</v>
      </c>
      <c r="Q64" s="182"/>
      <c r="R64" s="182"/>
      <c r="S64" s="182"/>
      <c r="T64" s="183"/>
      <c r="U64" s="184"/>
      <c r="V64" s="184"/>
      <c r="W64" s="184"/>
      <c r="X64" s="185"/>
      <c r="Y64" s="186"/>
    </row>
    <row r="65" spans="3:28" s="172" customFormat="1" ht="20.25" customHeight="1">
      <c r="C65" s="187">
        <f>+C53+1</f>
        <v>44988</v>
      </c>
      <c r="D65" s="174" t="str">
        <f>'5E A2'!J9</f>
        <v xml:space="preserve">Hachis parmentier* </v>
      </c>
      <c r="E65" s="182" t="s">
        <v>337</v>
      </c>
      <c r="F65" s="182" t="s">
        <v>337</v>
      </c>
      <c r="G65" s="182" t="s">
        <v>337</v>
      </c>
      <c r="H65" s="183"/>
      <c r="I65" s="184"/>
      <c r="J65" s="184"/>
      <c r="K65" s="184"/>
      <c r="L65" s="185"/>
      <c r="M65" s="186"/>
      <c r="O65" s="187">
        <f>+O53+1</f>
        <v>44995</v>
      </c>
      <c r="P65" s="174" t="str">
        <f>'5E A2'!J29</f>
        <v>Poulet mafé</v>
      </c>
      <c r="Q65" s="182" t="s">
        <v>337</v>
      </c>
      <c r="R65" s="182" t="s">
        <v>337</v>
      </c>
      <c r="S65" s="182" t="s">
        <v>337</v>
      </c>
      <c r="T65" s="183"/>
      <c r="U65" s="184"/>
      <c r="V65" s="184"/>
      <c r="W65" s="184"/>
      <c r="X65" s="185"/>
      <c r="Y65" s="186"/>
      <c r="AB65" s="188"/>
    </row>
    <row r="66" spans="3:28" s="172" customFormat="1" ht="22.5" hidden="1" customHeight="1">
      <c r="C66" s="187"/>
      <c r="D66" s="174" t="str">
        <f>'5E A2'!J10</f>
        <v>Purée de pommes de terre, haché de bœuf, sauce tomate, oignons</v>
      </c>
      <c r="E66" s="182"/>
      <c r="F66" s="182"/>
      <c r="G66" s="182"/>
      <c r="H66" s="183"/>
      <c r="I66" s="184"/>
      <c r="J66" s="184"/>
      <c r="K66" s="184"/>
      <c r="L66" s="185"/>
      <c r="M66" s="186"/>
      <c r="O66" s="187"/>
      <c r="P66" s="174" t="str">
        <f>'5E A2'!J30</f>
        <v xml:space="preserve">Poulet, gingembre, ail, oignon, soupe Nuoc mam, concentré de tomate, beurre de cacahuète, carottes, pdt
</v>
      </c>
      <c r="Q66" s="182"/>
      <c r="R66" s="182"/>
      <c r="S66" s="182"/>
      <c r="T66" s="183"/>
      <c r="U66" s="184"/>
      <c r="V66" s="184"/>
      <c r="W66" s="184"/>
      <c r="X66" s="185"/>
      <c r="Y66" s="186"/>
      <c r="AB66" s="188"/>
    </row>
    <row r="67" spans="3:28" s="172" customFormat="1" ht="0.75" customHeight="1">
      <c r="C67" s="187"/>
      <c r="D67" s="174">
        <f>'5E A2'!J11</f>
        <v>0</v>
      </c>
      <c r="E67" s="182"/>
      <c r="F67" s="182"/>
      <c r="G67" s="182"/>
      <c r="H67" s="183"/>
      <c r="I67" s="184"/>
      <c r="J67" s="184"/>
      <c r="K67" s="184"/>
      <c r="L67" s="185"/>
      <c r="M67" s="186"/>
      <c r="O67" s="187"/>
      <c r="P67" s="174">
        <f>'5E A2'!J31</f>
        <v>0</v>
      </c>
      <c r="Q67" s="182"/>
      <c r="R67" s="182"/>
      <c r="S67" s="182"/>
      <c r="T67" s="183"/>
      <c r="U67" s="184"/>
      <c r="V67" s="184"/>
      <c r="W67" s="184"/>
      <c r="X67" s="185"/>
      <c r="Y67" s="186"/>
      <c r="AB67" s="188"/>
    </row>
    <row r="68" spans="3:28" s="172" customFormat="1" ht="21.75" customHeight="1">
      <c r="C68" s="186"/>
      <c r="D68" s="174" t="str">
        <f>'5E A2'!J12</f>
        <v xml:space="preserve"> - </v>
      </c>
      <c r="E68" s="182" t="s">
        <v>337</v>
      </c>
      <c r="F68" s="182" t="s">
        <v>337</v>
      </c>
      <c r="G68" s="182" t="s">
        <v>337</v>
      </c>
      <c r="H68" s="183"/>
      <c r="I68" s="184"/>
      <c r="J68" s="184"/>
      <c r="K68" s="184"/>
      <c r="L68" s="185"/>
      <c r="M68" s="189"/>
      <c r="O68" s="186"/>
      <c r="P68" s="174" t="str">
        <f>'5E A2'!J32</f>
        <v xml:space="preserve">Riz </v>
      </c>
      <c r="Q68" s="182" t="s">
        <v>337</v>
      </c>
      <c r="R68" s="182" t="s">
        <v>337</v>
      </c>
      <c r="S68" s="182" t="s">
        <v>337</v>
      </c>
      <c r="T68" s="183"/>
      <c r="U68" s="184"/>
      <c r="V68" s="184"/>
      <c r="W68" s="184"/>
      <c r="X68" s="185"/>
      <c r="Y68" s="189"/>
    </row>
    <row r="69" spans="3:28" s="172" customFormat="1" ht="2.25" hidden="1" customHeight="1">
      <c r="C69" s="186"/>
      <c r="D69" s="174">
        <f>'5E A2'!J13</f>
        <v>0</v>
      </c>
      <c r="E69" s="182"/>
      <c r="F69" s="182"/>
      <c r="G69" s="182"/>
      <c r="H69" s="183"/>
      <c r="I69" s="184"/>
      <c r="J69" s="184"/>
      <c r="K69" s="184"/>
      <c r="L69" s="185"/>
      <c r="M69" s="189"/>
      <c r="O69" s="186"/>
      <c r="P69" s="174">
        <f>'5E A2'!J33</f>
        <v>0</v>
      </c>
      <c r="Q69" s="182"/>
      <c r="R69" s="182"/>
      <c r="S69" s="182"/>
      <c r="T69" s="183"/>
      <c r="U69" s="184"/>
      <c r="V69" s="184"/>
      <c r="W69" s="184"/>
      <c r="X69" s="185"/>
      <c r="Y69" s="189"/>
    </row>
    <row r="70" spans="3:28" s="172" customFormat="1" ht="22.5" hidden="1" customHeight="1">
      <c r="C70" s="186"/>
      <c r="D70" s="174">
        <f>'5E A2'!J14</f>
        <v>0</v>
      </c>
      <c r="E70" s="182"/>
      <c r="F70" s="182"/>
      <c r="G70" s="182"/>
      <c r="H70" s="183"/>
      <c r="I70" s="184"/>
      <c r="J70" s="184"/>
      <c r="K70" s="184"/>
      <c r="L70" s="185"/>
      <c r="M70" s="189"/>
      <c r="O70" s="186"/>
      <c r="P70" s="174">
        <f>'5E A2'!J34</f>
        <v>0</v>
      </c>
      <c r="Q70" s="182"/>
      <c r="R70" s="182"/>
      <c r="S70" s="182"/>
      <c r="T70" s="183"/>
      <c r="U70" s="184"/>
      <c r="V70" s="184"/>
      <c r="W70" s="184"/>
      <c r="X70" s="185"/>
      <c r="Y70" s="189"/>
    </row>
    <row r="71" spans="3:28" s="172" customFormat="1" ht="22.5" customHeight="1">
      <c r="C71" s="181"/>
      <c r="D71" s="174" t="str">
        <f>'5E A2'!J15</f>
        <v>Brie (à la coupe)</v>
      </c>
      <c r="E71" s="182" t="s">
        <v>337</v>
      </c>
      <c r="F71" s="182" t="s">
        <v>337</v>
      </c>
      <c r="G71" s="182" t="s">
        <v>337</v>
      </c>
      <c r="H71" s="183"/>
      <c r="I71" s="184"/>
      <c r="J71" s="184"/>
      <c r="K71" s="184"/>
      <c r="L71" s="185"/>
      <c r="M71" s="189"/>
      <c r="O71" s="181"/>
      <c r="P71" s="174" t="str">
        <f>'5E A2'!J35</f>
        <v>Petit suisse sucré</v>
      </c>
      <c r="Q71" s="182" t="s">
        <v>337</v>
      </c>
      <c r="R71" s="182" t="s">
        <v>337</v>
      </c>
      <c r="S71" s="182" t="s">
        <v>337</v>
      </c>
      <c r="T71" s="183"/>
      <c r="U71" s="184"/>
      <c r="V71" s="184"/>
      <c r="W71" s="184"/>
      <c r="X71" s="185"/>
      <c r="Y71" s="189"/>
    </row>
    <row r="72" spans="3:28" s="172" customFormat="1" ht="0.75" customHeight="1">
      <c r="C72" s="181"/>
      <c r="D72" s="174">
        <f>'5E A2'!J16</f>
        <v>0</v>
      </c>
      <c r="E72" s="182"/>
      <c r="F72" s="182"/>
      <c r="G72" s="182"/>
      <c r="H72" s="183"/>
      <c r="I72" s="184"/>
      <c r="J72" s="184"/>
      <c r="K72" s="184"/>
      <c r="L72" s="185"/>
      <c r="M72" s="189"/>
      <c r="O72" s="181"/>
      <c r="P72" s="174">
        <f>'5E A2'!J36</f>
        <v>0</v>
      </c>
      <c r="Q72" s="182"/>
      <c r="R72" s="182"/>
      <c r="S72" s="182"/>
      <c r="T72" s="183"/>
      <c r="U72" s="184"/>
      <c r="V72" s="184"/>
      <c r="W72" s="184"/>
      <c r="X72" s="185"/>
      <c r="Y72" s="189"/>
    </row>
    <row r="73" spans="3:28" s="172" customFormat="1" ht="22.5" customHeight="1">
      <c r="C73" s="190"/>
      <c r="D73" s="174" t="str">
        <f>'5E A2'!J17</f>
        <v xml:space="preserve">Purée de fruits </v>
      </c>
      <c r="E73" s="191" t="s">
        <v>337</v>
      </c>
      <c r="F73" s="191" t="s">
        <v>337</v>
      </c>
      <c r="G73" s="191" t="s">
        <v>337</v>
      </c>
      <c r="H73" s="192"/>
      <c r="I73" s="193"/>
      <c r="J73" s="193"/>
      <c r="K73" s="193"/>
      <c r="L73" s="194"/>
      <c r="M73" s="195"/>
      <c r="O73" s="190"/>
      <c r="P73" s="174" t="str">
        <f>'5E A2'!J37</f>
        <v>Gâteau à la banane</v>
      </c>
      <c r="Q73" s="191" t="s">
        <v>337</v>
      </c>
      <c r="R73" s="191" t="s">
        <v>337</v>
      </c>
      <c r="S73" s="191" t="s">
        <v>337</v>
      </c>
      <c r="T73" s="192"/>
      <c r="U73" s="193"/>
      <c r="V73" s="193"/>
      <c r="W73" s="193"/>
      <c r="X73" s="194"/>
      <c r="Y73" s="195"/>
    </row>
    <row r="74" spans="3:28" ht="15" customHeight="1">
      <c r="C74" s="264" t="s">
        <v>339</v>
      </c>
      <c r="D74" s="264"/>
      <c r="E74" s="264"/>
      <c r="F74" s="264"/>
      <c r="G74" s="264"/>
      <c r="H74" s="264"/>
      <c r="I74" s="264"/>
      <c r="J74" s="264"/>
      <c r="K74" s="264"/>
      <c r="L74" s="264"/>
      <c r="M74" s="264"/>
      <c r="O74" s="264" t="s">
        <v>339</v>
      </c>
      <c r="P74" s="264"/>
      <c r="Q74" s="264"/>
      <c r="R74" s="264"/>
      <c r="S74" s="264"/>
      <c r="T74" s="264"/>
      <c r="U74" s="264"/>
      <c r="V74" s="264"/>
      <c r="W74" s="264"/>
      <c r="X74" s="264"/>
      <c r="Y74" s="264"/>
    </row>
    <row r="75" spans="3:28">
      <c r="C75" s="196"/>
      <c r="D75" s="196"/>
      <c r="E75" s="196"/>
      <c r="F75" s="196"/>
      <c r="G75" s="196"/>
      <c r="H75" s="196"/>
      <c r="I75" s="196"/>
      <c r="J75" s="196"/>
      <c r="K75" s="196"/>
      <c r="L75" s="196"/>
      <c r="M75" s="196"/>
      <c r="O75" s="196"/>
      <c r="P75" s="196"/>
      <c r="Q75" s="196"/>
      <c r="R75" s="196"/>
      <c r="S75" s="196"/>
      <c r="T75" s="196"/>
      <c r="U75" s="196"/>
      <c r="V75" s="196"/>
      <c r="W75" s="196"/>
      <c r="X75" s="196"/>
      <c r="Y75" s="196"/>
    </row>
    <row r="76" spans="3:28">
      <c r="C76" s="265" t="s">
        <v>340</v>
      </c>
      <c r="D76" s="265"/>
      <c r="E76" s="265"/>
      <c r="F76" s="265"/>
      <c r="G76" s="265"/>
      <c r="H76" s="265"/>
      <c r="I76" s="265"/>
      <c r="J76" s="265"/>
      <c r="K76" s="265"/>
      <c r="L76" s="265"/>
      <c r="M76" s="265"/>
      <c r="O76" s="265" t="s">
        <v>340</v>
      </c>
      <c r="P76" s="265"/>
      <c r="Q76" s="265"/>
      <c r="R76" s="265"/>
      <c r="S76" s="265"/>
      <c r="T76" s="265"/>
      <c r="U76" s="265"/>
      <c r="V76" s="265"/>
      <c r="W76" s="265"/>
      <c r="X76" s="265"/>
      <c r="Y76" s="265"/>
    </row>
    <row r="77" spans="3:28" ht="115.5" customHeight="1">
      <c r="C77" s="266"/>
      <c r="D77" s="267"/>
      <c r="E77" s="267"/>
      <c r="F77" s="267"/>
      <c r="G77" s="267"/>
      <c r="H77" s="267"/>
      <c r="I77" s="267"/>
      <c r="J77" s="267"/>
      <c r="K77" s="267"/>
      <c r="L77" s="267"/>
      <c r="M77" s="268"/>
      <c r="O77" s="266"/>
      <c r="P77" s="267"/>
      <c r="Q77" s="267"/>
      <c r="R77" s="267"/>
      <c r="S77" s="267"/>
      <c r="T77" s="267"/>
      <c r="U77" s="267"/>
      <c r="V77" s="267"/>
      <c r="W77" s="267"/>
      <c r="X77" s="267"/>
      <c r="Y77" s="268"/>
    </row>
    <row r="79" spans="3:28" ht="53.25" customHeight="1">
      <c r="C79" s="150"/>
      <c r="D79" s="151"/>
      <c r="E79" s="152"/>
      <c r="F79" s="152"/>
      <c r="G79" s="152"/>
      <c r="H79" s="152"/>
      <c r="I79" s="152"/>
      <c r="J79" s="152"/>
      <c r="K79" s="152"/>
      <c r="L79" s="152"/>
      <c r="M79" s="153" t="s">
        <v>318</v>
      </c>
      <c r="O79" s="150"/>
      <c r="P79" s="151"/>
      <c r="Q79" s="152"/>
      <c r="R79" s="152"/>
      <c r="S79" s="152"/>
      <c r="T79" s="152"/>
      <c r="U79" s="152"/>
      <c r="V79" s="152"/>
      <c r="W79" s="152"/>
      <c r="X79" s="152"/>
      <c r="Y79" s="153" t="s">
        <v>318</v>
      </c>
    </row>
    <row r="80" spans="3:28" ht="5.25" customHeight="1"/>
    <row r="81" spans="1:28">
      <c r="A81" s="155" t="s">
        <v>234</v>
      </c>
      <c r="C81" s="249" t="str">
        <f>C3</f>
        <v>Année 2023/2024</v>
      </c>
      <c r="D81" s="249"/>
      <c r="E81" s="250" t="str">
        <f>+CONCATENATE("Période ",$A$8)</f>
        <v>Période 4</v>
      </c>
      <c r="F81" s="250"/>
      <c r="G81" s="250"/>
      <c r="H81" s="250"/>
      <c r="I81" s="250"/>
      <c r="J81" s="250"/>
      <c r="K81" s="250"/>
      <c r="L81" s="250"/>
      <c r="M81" s="156" t="str">
        <f>+CONCATENATE("Semaine ",$A$6)</f>
        <v>Semaine 9</v>
      </c>
      <c r="O81" s="249" t="str">
        <f>+C81</f>
        <v>Année 2023/2024</v>
      </c>
      <c r="P81" s="249"/>
      <c r="Q81" s="250" t="str">
        <f>+CONCATENATE("Période ",$A$8)</f>
        <v>Période 4</v>
      </c>
      <c r="R81" s="250"/>
      <c r="S81" s="250"/>
      <c r="T81" s="250"/>
      <c r="U81" s="250"/>
      <c r="V81" s="250"/>
      <c r="W81" s="250"/>
      <c r="X81" s="250"/>
      <c r="Y81" s="156" t="str">
        <f>+CONCATENATE("Semaine ",$A$6+1)</f>
        <v>Semaine 10</v>
      </c>
    </row>
    <row r="82" spans="1:28">
      <c r="A82" s="157">
        <f>A4+14</f>
        <v>44998</v>
      </c>
      <c r="C82" s="158"/>
      <c r="D82" s="158"/>
      <c r="E82" s="159"/>
      <c r="F82" s="159"/>
      <c r="G82" s="159"/>
      <c r="H82" s="159"/>
      <c r="I82" s="159"/>
      <c r="J82" s="159"/>
      <c r="K82" s="159"/>
      <c r="L82" s="159"/>
      <c r="M82" s="160"/>
      <c r="O82" s="158"/>
      <c r="P82" s="158"/>
      <c r="Q82" s="159"/>
      <c r="R82" s="159"/>
      <c r="S82" s="159"/>
      <c r="T82" s="159"/>
      <c r="U82" s="159"/>
      <c r="V82" s="159"/>
      <c r="W82" s="159"/>
      <c r="X82" s="159"/>
      <c r="Y82" s="160"/>
    </row>
    <row r="83" spans="1:28" ht="15.75">
      <c r="A83" s="155" t="s">
        <v>320</v>
      </c>
      <c r="C83" s="161" t="s">
        <v>321</v>
      </c>
      <c r="D83" s="251" t="s">
        <v>322</v>
      </c>
      <c r="E83" s="251"/>
      <c r="F83" s="251"/>
      <c r="G83" s="251"/>
      <c r="H83" s="251"/>
      <c r="I83" s="251"/>
      <c r="J83" s="251"/>
      <c r="K83" s="251"/>
      <c r="L83" s="251"/>
      <c r="M83" s="251"/>
      <c r="O83" s="161" t="s">
        <v>321</v>
      </c>
      <c r="P83" s="251" t="s">
        <v>322</v>
      </c>
      <c r="Q83" s="251"/>
      <c r="R83" s="251"/>
      <c r="S83" s="251"/>
      <c r="T83" s="251"/>
      <c r="U83" s="251"/>
      <c r="V83" s="251"/>
      <c r="W83" s="251"/>
      <c r="X83" s="251"/>
      <c r="Y83" s="251"/>
    </row>
    <row r="84" spans="1:28">
      <c r="A84" s="162">
        <f>A6+2</f>
        <v>11</v>
      </c>
    </row>
    <row r="85" spans="1:28" ht="18" customHeight="1">
      <c r="A85" s="155" t="s">
        <v>4</v>
      </c>
      <c r="C85" s="161" t="s">
        <v>323</v>
      </c>
      <c r="O85" s="161" t="s">
        <v>323</v>
      </c>
    </row>
    <row r="86" spans="1:28">
      <c r="A86" s="162">
        <f>A8</f>
        <v>4</v>
      </c>
    </row>
    <row r="87" spans="1:28" ht="63" customHeight="1">
      <c r="C87" s="260" t="s">
        <v>324</v>
      </c>
      <c r="D87" s="260"/>
      <c r="E87" s="260"/>
      <c r="F87" s="260"/>
      <c r="G87" s="260"/>
      <c r="H87" s="260"/>
      <c r="I87" s="260"/>
      <c r="J87" s="260"/>
      <c r="K87" s="260"/>
      <c r="L87" s="260"/>
      <c r="M87" s="260"/>
      <c r="O87" s="260" t="s">
        <v>324</v>
      </c>
      <c r="P87" s="260"/>
      <c r="Q87" s="260"/>
      <c r="R87" s="260"/>
      <c r="S87" s="260"/>
      <c r="T87" s="260"/>
      <c r="U87" s="260"/>
      <c r="V87" s="260"/>
      <c r="W87" s="260"/>
      <c r="X87" s="260"/>
      <c r="Y87" s="260"/>
    </row>
    <row r="88" spans="1:28" ht="9" customHeight="1"/>
    <row r="89" spans="1:28" ht="15" customHeight="1">
      <c r="E89" s="163"/>
      <c r="G89" s="164"/>
      <c r="H89" s="261" t="s">
        <v>325</v>
      </c>
      <c r="I89" s="262"/>
      <c r="J89" s="262"/>
      <c r="K89" s="262"/>
      <c r="L89" s="262"/>
      <c r="M89" s="263"/>
      <c r="Q89" s="163"/>
      <c r="S89" s="164"/>
      <c r="T89" s="261" t="s">
        <v>325</v>
      </c>
      <c r="U89" s="262"/>
      <c r="V89" s="262"/>
      <c r="W89" s="262"/>
      <c r="X89" s="262"/>
      <c r="Y89" s="263"/>
    </row>
    <row r="90" spans="1:28" ht="39" customHeight="1">
      <c r="E90" s="165"/>
      <c r="F90" s="166"/>
      <c r="G90" s="167"/>
      <c r="H90" s="252" t="s">
        <v>326</v>
      </c>
      <c r="I90" s="254" t="s">
        <v>327</v>
      </c>
      <c r="J90" s="254" t="s">
        <v>328</v>
      </c>
      <c r="K90" s="254" t="s">
        <v>329</v>
      </c>
      <c r="L90" s="256" t="s">
        <v>330</v>
      </c>
      <c r="M90" s="258" t="s">
        <v>331</v>
      </c>
      <c r="Q90" s="165"/>
      <c r="R90" s="166"/>
      <c r="S90" s="167"/>
      <c r="T90" s="252" t="s">
        <v>326</v>
      </c>
      <c r="U90" s="254" t="s">
        <v>327</v>
      </c>
      <c r="V90" s="254" t="s">
        <v>328</v>
      </c>
      <c r="W90" s="254" t="s">
        <v>329</v>
      </c>
      <c r="X90" s="256" t="s">
        <v>330</v>
      </c>
      <c r="Y90" s="258" t="s">
        <v>331</v>
      </c>
    </row>
    <row r="91" spans="1:28" ht="15.75">
      <c r="C91" s="168" t="s">
        <v>332</v>
      </c>
      <c r="D91" s="169" t="s">
        <v>333</v>
      </c>
      <c r="E91" s="170" t="s">
        <v>334</v>
      </c>
      <c r="F91" s="170" t="s">
        <v>335</v>
      </c>
      <c r="G91" s="170" t="s">
        <v>336</v>
      </c>
      <c r="H91" s="253"/>
      <c r="I91" s="255"/>
      <c r="J91" s="255"/>
      <c r="K91" s="255"/>
      <c r="L91" s="257"/>
      <c r="M91" s="259"/>
      <c r="O91" s="168" t="s">
        <v>332</v>
      </c>
      <c r="P91" s="171" t="s">
        <v>333</v>
      </c>
      <c r="Q91" s="170" t="s">
        <v>334</v>
      </c>
      <c r="R91" s="170" t="s">
        <v>335</v>
      </c>
      <c r="S91" s="170" t="s">
        <v>336</v>
      </c>
      <c r="T91" s="253"/>
      <c r="U91" s="255"/>
      <c r="V91" s="255"/>
      <c r="W91" s="255"/>
      <c r="X91" s="257"/>
      <c r="Y91" s="259"/>
    </row>
    <row r="92" spans="1:28" s="172" customFormat="1" ht="22.5" customHeight="1">
      <c r="C92" s="173" t="s">
        <v>12</v>
      </c>
      <c r="D92" s="180" t="str">
        <f>'5E A2'!B46</f>
        <v>Céleri rémoulade</v>
      </c>
      <c r="E92" s="175" t="s">
        <v>337</v>
      </c>
      <c r="F92" s="175" t="s">
        <v>337</v>
      </c>
      <c r="G92" s="175" t="s">
        <v>337</v>
      </c>
      <c r="H92" s="176"/>
      <c r="I92" s="177"/>
      <c r="J92" s="177"/>
      <c r="K92" s="177"/>
      <c r="L92" s="178"/>
      <c r="M92" s="179"/>
      <c r="O92" s="173" t="s">
        <v>12</v>
      </c>
      <c r="P92" s="180" t="str">
        <f>'5E A2'!B66</f>
        <v xml:space="preserve">Betterave vinaigrette </v>
      </c>
      <c r="Q92" s="175" t="s">
        <v>337</v>
      </c>
      <c r="R92" s="175" t="s">
        <v>337</v>
      </c>
      <c r="S92" s="175" t="s">
        <v>337</v>
      </c>
      <c r="T92" s="176"/>
      <c r="U92" s="177"/>
      <c r="V92" s="177"/>
      <c r="W92" s="177"/>
      <c r="X92" s="178"/>
      <c r="Y92" s="179"/>
    </row>
    <row r="93" spans="1:28" s="172" customFormat="1" ht="0.75" customHeight="1">
      <c r="C93" s="181"/>
      <c r="D93" s="174">
        <f>'5E A2'!B47</f>
        <v>0</v>
      </c>
      <c r="E93" s="182"/>
      <c r="F93" s="182"/>
      <c r="G93" s="182"/>
      <c r="H93" s="183"/>
      <c r="I93" s="184"/>
      <c r="J93" s="184"/>
      <c r="K93" s="184"/>
      <c r="L93" s="185"/>
      <c r="M93" s="186"/>
      <c r="O93" s="181"/>
      <c r="P93" s="174">
        <f>'5E A2'!B67</f>
        <v>0</v>
      </c>
      <c r="Q93" s="182"/>
      <c r="R93" s="182"/>
      <c r="S93" s="182"/>
      <c r="T93" s="183"/>
      <c r="U93" s="184"/>
      <c r="V93" s="184"/>
      <c r="W93" s="184"/>
      <c r="X93" s="185"/>
      <c r="Y93" s="186"/>
    </row>
    <row r="94" spans="1:28" s="172" customFormat="1" ht="22.5" hidden="1" customHeight="1">
      <c r="C94" s="181"/>
      <c r="D94" s="174">
        <f>'5E A2'!B48</f>
        <v>0</v>
      </c>
      <c r="E94" s="182"/>
      <c r="F94" s="182"/>
      <c r="G94" s="182"/>
      <c r="H94" s="183"/>
      <c r="I94" s="184"/>
      <c r="J94" s="184"/>
      <c r="K94" s="184"/>
      <c r="L94" s="185"/>
      <c r="M94" s="186"/>
      <c r="O94" s="181"/>
      <c r="P94" s="174">
        <f>'5E A2'!B68</f>
        <v>0</v>
      </c>
      <c r="Q94" s="182"/>
      <c r="R94" s="182"/>
      <c r="S94" s="182"/>
      <c r="T94" s="183"/>
      <c r="U94" s="184"/>
      <c r="V94" s="184"/>
      <c r="W94" s="184"/>
      <c r="X94" s="185"/>
      <c r="Y94" s="186"/>
    </row>
    <row r="95" spans="1:28" s="172" customFormat="1" ht="20.25" customHeight="1">
      <c r="C95" s="187">
        <f>O65+3</f>
        <v>44998</v>
      </c>
      <c r="D95" s="174" t="str">
        <f>'5E A2'!B49</f>
        <v xml:space="preserve">Lentilles à l'indienne*  - Boulgour </v>
      </c>
      <c r="E95" s="182" t="s">
        <v>337</v>
      </c>
      <c r="F95" s="182" t="s">
        <v>337</v>
      </c>
      <c r="G95" s="182" t="s">
        <v>337</v>
      </c>
      <c r="H95" s="183"/>
      <c r="I95" s="184"/>
      <c r="J95" s="184"/>
      <c r="K95" s="184"/>
      <c r="L95" s="185"/>
      <c r="M95" s="186"/>
      <c r="O95" s="187">
        <f>+C143+3</f>
        <v>45005</v>
      </c>
      <c r="P95" s="174" t="str">
        <f>'5E A2'!B69</f>
        <v>Cassoulet* ℗</v>
      </c>
      <c r="Q95" s="182" t="s">
        <v>337</v>
      </c>
      <c r="R95" s="182" t="s">
        <v>337</v>
      </c>
      <c r="S95" s="182" t="s">
        <v>337</v>
      </c>
      <c r="T95" s="183"/>
      <c r="U95" s="184"/>
      <c r="V95" s="184"/>
      <c r="W95" s="184"/>
      <c r="X95" s="185"/>
      <c r="Y95" s="186"/>
      <c r="AB95" s="188"/>
    </row>
    <row r="96" spans="1:28" s="172" customFormat="1" ht="22.5" hidden="1" customHeight="1">
      <c r="C96" s="187"/>
      <c r="D96" s="174" t="str">
        <f>'5E A2'!B50</f>
        <v>Lentilles vertes, lait de coco, oignons</v>
      </c>
      <c r="E96" s="182"/>
      <c r="F96" s="182"/>
      <c r="G96" s="182"/>
      <c r="H96" s="183"/>
      <c r="I96" s="184"/>
      <c r="J96" s="184"/>
      <c r="K96" s="184"/>
      <c r="L96" s="185"/>
      <c r="M96" s="186"/>
      <c r="O96" s="187"/>
      <c r="P96" s="174" t="str">
        <f>'5E A2'!B70</f>
        <v xml:space="preserve">Saucisse de toulouse, haricots blancs sauce tomate </v>
      </c>
      <c r="Q96" s="182"/>
      <c r="R96" s="182"/>
      <c r="S96" s="182"/>
      <c r="T96" s="183"/>
      <c r="U96" s="184"/>
      <c r="V96" s="184"/>
      <c r="W96" s="184"/>
      <c r="X96" s="185"/>
      <c r="Y96" s="186"/>
      <c r="AB96" s="188"/>
    </row>
    <row r="97" spans="3:28" s="172" customFormat="1" ht="0.75" customHeight="1">
      <c r="C97" s="187"/>
      <c r="D97" s="174">
        <f>'5E A2'!B51</f>
        <v>0</v>
      </c>
      <c r="E97" s="182"/>
      <c r="F97" s="182"/>
      <c r="G97" s="182"/>
      <c r="H97" s="183"/>
      <c r="I97" s="184"/>
      <c r="J97" s="184"/>
      <c r="K97" s="184"/>
      <c r="L97" s="185"/>
      <c r="M97" s="186"/>
      <c r="O97" s="187"/>
      <c r="P97" s="174">
        <f>'5E A2'!B71</f>
        <v>0</v>
      </c>
      <c r="Q97" s="182"/>
      <c r="R97" s="182"/>
      <c r="S97" s="182"/>
      <c r="T97" s="183"/>
      <c r="U97" s="184"/>
      <c r="V97" s="184"/>
      <c r="W97" s="184"/>
      <c r="X97" s="185"/>
      <c r="Y97" s="186"/>
      <c r="AB97" s="188"/>
    </row>
    <row r="98" spans="3:28" s="172" customFormat="1" ht="21.75" customHeight="1">
      <c r="C98" s="186"/>
      <c r="D98" s="174" t="str">
        <f>'5E A2'!B52</f>
        <v xml:space="preserve">  - </v>
      </c>
      <c r="E98" s="182" t="s">
        <v>337</v>
      </c>
      <c r="F98" s="182" t="s">
        <v>337</v>
      </c>
      <c r="G98" s="182" t="s">
        <v>337</v>
      </c>
      <c r="H98" s="183"/>
      <c r="I98" s="184"/>
      <c r="J98" s="184"/>
      <c r="K98" s="184"/>
      <c r="L98" s="185"/>
      <c r="M98" s="189"/>
      <c r="O98" s="186"/>
      <c r="P98" s="174" t="str">
        <f>'5E A2'!B72</f>
        <v xml:space="preserve"> - </v>
      </c>
      <c r="Q98" s="182" t="s">
        <v>337</v>
      </c>
      <c r="R98" s="182" t="s">
        <v>337</v>
      </c>
      <c r="S98" s="182" t="s">
        <v>337</v>
      </c>
      <c r="T98" s="183"/>
      <c r="U98" s="184"/>
      <c r="V98" s="184"/>
      <c r="W98" s="184"/>
      <c r="X98" s="185"/>
      <c r="Y98" s="189"/>
    </row>
    <row r="99" spans="3:28" s="172" customFormat="1" ht="2.25" hidden="1" customHeight="1">
      <c r="C99" s="186"/>
      <c r="D99" s="174">
        <f>'5E A2'!B53</f>
        <v>0</v>
      </c>
      <c r="E99" s="182"/>
      <c r="F99" s="182"/>
      <c r="G99" s="182"/>
      <c r="H99" s="183"/>
      <c r="I99" s="184"/>
      <c r="J99" s="184"/>
      <c r="K99" s="184"/>
      <c r="L99" s="185"/>
      <c r="M99" s="189"/>
      <c r="O99" s="186"/>
      <c r="P99" s="174">
        <f>'5E A2'!B73</f>
        <v>0</v>
      </c>
      <c r="Q99" s="182"/>
      <c r="R99" s="182"/>
      <c r="S99" s="182"/>
      <c r="T99" s="183"/>
      <c r="U99" s="184"/>
      <c r="V99" s="184"/>
      <c r="W99" s="184"/>
      <c r="X99" s="185"/>
      <c r="Y99" s="189"/>
    </row>
    <row r="100" spans="3:28" s="172" customFormat="1" ht="22.5" hidden="1" customHeight="1">
      <c r="C100" s="186"/>
      <c r="D100" s="174">
        <f>'5E A2'!B54</f>
        <v>0</v>
      </c>
      <c r="E100" s="182"/>
      <c r="F100" s="182"/>
      <c r="G100" s="182"/>
      <c r="H100" s="183"/>
      <c r="I100" s="184"/>
      <c r="J100" s="184"/>
      <c r="K100" s="184"/>
      <c r="L100" s="185"/>
      <c r="M100" s="189"/>
      <c r="O100" s="186"/>
      <c r="P100" s="174">
        <f>'5E A2'!B74</f>
        <v>0</v>
      </c>
      <c r="Q100" s="182"/>
      <c r="R100" s="182"/>
      <c r="S100" s="182"/>
      <c r="T100" s="183"/>
      <c r="U100" s="184"/>
      <c r="V100" s="184"/>
      <c r="W100" s="184"/>
      <c r="X100" s="185"/>
      <c r="Y100" s="189"/>
    </row>
    <row r="101" spans="3:28" s="172" customFormat="1" ht="22.5" customHeight="1">
      <c r="C101" s="181"/>
      <c r="D101" s="174" t="str">
        <f>'5E A2'!B55</f>
        <v>Tartare ail et fines herbes</v>
      </c>
      <c r="E101" s="182" t="s">
        <v>337</v>
      </c>
      <c r="F101" s="182" t="s">
        <v>337</v>
      </c>
      <c r="G101" s="182" t="s">
        <v>337</v>
      </c>
      <c r="H101" s="183"/>
      <c r="I101" s="184"/>
      <c r="J101" s="184"/>
      <c r="K101" s="184"/>
      <c r="L101" s="185"/>
      <c r="M101" s="189"/>
      <c r="O101" s="181"/>
      <c r="P101" s="174" t="str">
        <f>'5E A2'!B75</f>
        <v>Camembert (à la coupe)</v>
      </c>
      <c r="Q101" s="182" t="s">
        <v>337</v>
      </c>
      <c r="R101" s="182" t="s">
        <v>337</v>
      </c>
      <c r="S101" s="182" t="s">
        <v>337</v>
      </c>
      <c r="T101" s="183"/>
      <c r="U101" s="184"/>
      <c r="V101" s="184"/>
      <c r="W101" s="184"/>
      <c r="X101" s="185"/>
      <c r="Y101" s="189"/>
    </row>
    <row r="102" spans="3:28" s="172" customFormat="1" ht="0.75" customHeight="1">
      <c r="C102" s="181"/>
      <c r="D102" s="174">
        <f>'5E A2'!B56</f>
        <v>0</v>
      </c>
      <c r="E102" s="182"/>
      <c r="F102" s="182"/>
      <c r="G102" s="182"/>
      <c r="H102" s="183"/>
      <c r="I102" s="184"/>
      <c r="J102" s="184"/>
      <c r="K102" s="184"/>
      <c r="L102" s="185"/>
      <c r="M102" s="189"/>
      <c r="O102" s="181"/>
      <c r="P102" s="174">
        <f>'5E A2'!B76</f>
        <v>0</v>
      </c>
      <c r="Q102" s="182"/>
      <c r="R102" s="182"/>
      <c r="S102" s="182"/>
      <c r="T102" s="183"/>
      <c r="U102" s="184"/>
      <c r="V102" s="184"/>
      <c r="W102" s="184"/>
      <c r="X102" s="185"/>
      <c r="Y102" s="189"/>
    </row>
    <row r="103" spans="3:28" s="172" customFormat="1" ht="22.5" customHeight="1">
      <c r="C103" s="190"/>
      <c r="D103" s="174" t="str">
        <f>'5E A2'!B57</f>
        <v>Fruit de saison</v>
      </c>
      <c r="E103" s="191" t="s">
        <v>337</v>
      </c>
      <c r="F103" s="191" t="s">
        <v>337</v>
      </c>
      <c r="G103" s="191" t="s">
        <v>337</v>
      </c>
      <c r="H103" s="192"/>
      <c r="I103" s="193"/>
      <c r="J103" s="193"/>
      <c r="K103" s="193"/>
      <c r="L103" s="194"/>
      <c r="M103" s="195"/>
      <c r="O103" s="190"/>
      <c r="P103" s="174" t="str">
        <f>'5E A2'!B77</f>
        <v>Fruit de saison</v>
      </c>
      <c r="Q103" s="191" t="s">
        <v>337</v>
      </c>
      <c r="R103" s="191" t="s">
        <v>337</v>
      </c>
      <c r="S103" s="191" t="s">
        <v>337</v>
      </c>
      <c r="T103" s="192"/>
      <c r="U103" s="193"/>
      <c r="V103" s="193"/>
      <c r="W103" s="193"/>
      <c r="X103" s="194"/>
      <c r="Y103" s="195"/>
    </row>
    <row r="104" spans="3:28" s="172" customFormat="1" ht="22.5" customHeight="1">
      <c r="C104" s="173" t="s">
        <v>14</v>
      </c>
      <c r="D104" s="180" t="str">
        <f>'5E A2'!D46</f>
        <v xml:space="preserve">Salade bohème </v>
      </c>
      <c r="E104" s="175" t="s">
        <v>337</v>
      </c>
      <c r="F104" s="175" t="s">
        <v>337</v>
      </c>
      <c r="G104" s="175" t="s">
        <v>337</v>
      </c>
      <c r="H104" s="176"/>
      <c r="I104" s="177"/>
      <c r="J104" s="177"/>
      <c r="K104" s="177"/>
      <c r="L104" s="178"/>
      <c r="M104" s="179"/>
      <c r="O104" s="173" t="s">
        <v>14</v>
      </c>
      <c r="P104" s="180" t="str">
        <f>'5E A2'!D66</f>
        <v>Salade paysanne</v>
      </c>
      <c r="Q104" s="175" t="s">
        <v>337</v>
      </c>
      <c r="R104" s="175" t="s">
        <v>337</v>
      </c>
      <c r="S104" s="175" t="s">
        <v>337</v>
      </c>
      <c r="T104" s="176"/>
      <c r="U104" s="177"/>
      <c r="V104" s="177"/>
      <c r="W104" s="177"/>
      <c r="X104" s="178"/>
      <c r="Y104" s="179"/>
    </row>
    <row r="105" spans="3:28" s="172" customFormat="1" ht="0.75" customHeight="1">
      <c r="C105" s="181"/>
      <c r="D105" s="174" t="str">
        <f>'5E A2'!D47</f>
        <v>Chou blanc, rôti de dinde, raisins secs, ciboulette, tomate, vgtte</v>
      </c>
      <c r="E105" s="182"/>
      <c r="F105" s="182"/>
      <c r="G105" s="182"/>
      <c r="H105" s="183"/>
      <c r="I105" s="184"/>
      <c r="J105" s="184"/>
      <c r="K105" s="184"/>
      <c r="L105" s="185"/>
      <c r="M105" s="186"/>
      <c r="O105" s="181"/>
      <c r="P105" s="174" t="str">
        <f>'5E A2'!D67</f>
        <v>P. de terre, lardons fumés, oeuf dur, vgtte</v>
      </c>
      <c r="Q105" s="182"/>
      <c r="R105" s="182"/>
      <c r="S105" s="182"/>
      <c r="T105" s="183"/>
      <c r="U105" s="184"/>
      <c r="V105" s="184"/>
      <c r="W105" s="184"/>
      <c r="X105" s="185"/>
      <c r="Y105" s="186"/>
    </row>
    <row r="106" spans="3:28" s="172" customFormat="1" ht="22.5" hidden="1" customHeight="1">
      <c r="C106" s="181"/>
      <c r="D106" s="174">
        <f>'5E A2'!D48</f>
        <v>0</v>
      </c>
      <c r="E106" s="182"/>
      <c r="F106" s="182"/>
      <c r="G106" s="182"/>
      <c r="H106" s="183"/>
      <c r="I106" s="184"/>
      <c r="J106" s="184"/>
      <c r="K106" s="184"/>
      <c r="L106" s="185"/>
      <c r="M106" s="186"/>
      <c r="O106" s="181"/>
      <c r="P106" s="174">
        <f>'5E A2'!D68</f>
        <v>0</v>
      </c>
      <c r="Q106" s="182"/>
      <c r="R106" s="182"/>
      <c r="S106" s="182"/>
      <c r="T106" s="183"/>
      <c r="U106" s="184"/>
      <c r="V106" s="184"/>
      <c r="W106" s="184"/>
      <c r="X106" s="185"/>
      <c r="Y106" s="186"/>
    </row>
    <row r="107" spans="3:28" s="172" customFormat="1" ht="20.25" customHeight="1">
      <c r="C107" s="187">
        <f>+C95+1</f>
        <v>44999</v>
      </c>
      <c r="D107" s="174" t="str">
        <f>'5E A2'!D49</f>
        <v xml:space="preserve">Cordon bleu 
à la dinde </v>
      </c>
      <c r="E107" s="182" t="s">
        <v>337</v>
      </c>
      <c r="F107" s="182" t="s">
        <v>337</v>
      </c>
      <c r="G107" s="182" t="s">
        <v>337</v>
      </c>
      <c r="H107" s="183"/>
      <c r="I107" s="184"/>
      <c r="J107" s="184"/>
      <c r="K107" s="184"/>
      <c r="L107" s="185"/>
      <c r="M107" s="186"/>
      <c r="O107" s="187">
        <f>+O95+1</f>
        <v>45006</v>
      </c>
      <c r="P107" s="174" t="str">
        <f>'5E A2'!D69</f>
        <v>Boulette de bœuf sauce forestière</v>
      </c>
      <c r="Q107" s="182" t="s">
        <v>337</v>
      </c>
      <c r="R107" s="182" t="s">
        <v>337</v>
      </c>
      <c r="S107" s="182" t="s">
        <v>337</v>
      </c>
      <c r="T107" s="183"/>
      <c r="U107" s="184"/>
      <c r="V107" s="184"/>
      <c r="W107" s="184"/>
      <c r="X107" s="185"/>
      <c r="Y107" s="186"/>
      <c r="AB107" s="188"/>
    </row>
    <row r="108" spans="3:28" s="172" customFormat="1" ht="22.5" hidden="1" customHeight="1">
      <c r="C108" s="187"/>
      <c r="D108" s="174">
        <f>'5E A2'!D50</f>
        <v>0</v>
      </c>
      <c r="E108" s="182"/>
      <c r="F108" s="182"/>
      <c r="G108" s="182"/>
      <c r="H108" s="183"/>
      <c r="I108" s="184"/>
      <c r="J108" s="184"/>
      <c r="K108" s="184"/>
      <c r="L108" s="185"/>
      <c r="M108" s="186"/>
      <c r="O108" s="187"/>
      <c r="P108" s="174" t="str">
        <f>'5E A2'!D70</f>
        <v>Oignons, champignons, fond, roux, ass, crème</v>
      </c>
      <c r="Q108" s="182"/>
      <c r="R108" s="182"/>
      <c r="S108" s="182"/>
      <c r="T108" s="183"/>
      <c r="U108" s="184"/>
      <c r="V108" s="184"/>
      <c r="W108" s="184"/>
      <c r="X108" s="185"/>
      <c r="Y108" s="186"/>
      <c r="AB108" s="188"/>
    </row>
    <row r="109" spans="3:28" s="172" customFormat="1" ht="0.75" customHeight="1">
      <c r="C109" s="187"/>
      <c r="D109" s="174">
        <f>'5E A2'!D51</f>
        <v>0</v>
      </c>
      <c r="E109" s="182"/>
      <c r="F109" s="182"/>
      <c r="G109" s="182"/>
      <c r="H109" s="183"/>
      <c r="I109" s="184"/>
      <c r="J109" s="184"/>
      <c r="K109" s="184"/>
      <c r="L109" s="185"/>
      <c r="M109" s="186"/>
      <c r="O109" s="187"/>
      <c r="P109" s="174">
        <f>'5E A2'!D71</f>
        <v>0</v>
      </c>
      <c r="Q109" s="182"/>
      <c r="R109" s="182"/>
      <c r="S109" s="182"/>
      <c r="T109" s="183"/>
      <c r="U109" s="184"/>
      <c r="V109" s="184"/>
      <c r="W109" s="184"/>
      <c r="X109" s="185"/>
      <c r="Y109" s="186"/>
      <c r="AB109" s="188"/>
    </row>
    <row r="110" spans="3:28" s="172" customFormat="1" ht="21.75" customHeight="1">
      <c r="C110" s="186"/>
      <c r="D110" s="174" t="str">
        <f>'5E A2'!D52</f>
        <v xml:space="preserve">Pommes persillées
 au beurre </v>
      </c>
      <c r="E110" s="182" t="s">
        <v>337</v>
      </c>
      <c r="F110" s="182" t="s">
        <v>337</v>
      </c>
      <c r="G110" s="182" t="s">
        <v>337</v>
      </c>
      <c r="H110" s="183"/>
      <c r="I110" s="184"/>
      <c r="J110" s="184"/>
      <c r="K110" s="184"/>
      <c r="L110" s="185"/>
      <c r="M110" s="189"/>
      <c r="O110" s="186"/>
      <c r="P110" s="174" t="str">
        <f>'5E A2'!D72</f>
        <v xml:space="preserve">Petits pois / carottes </v>
      </c>
      <c r="Q110" s="182" t="s">
        <v>337</v>
      </c>
      <c r="R110" s="182" t="s">
        <v>337</v>
      </c>
      <c r="S110" s="182" t="s">
        <v>337</v>
      </c>
      <c r="T110" s="183"/>
      <c r="U110" s="184"/>
      <c r="V110" s="184"/>
      <c r="W110" s="184"/>
      <c r="X110" s="185"/>
      <c r="Y110" s="189"/>
    </row>
    <row r="111" spans="3:28" s="172" customFormat="1" ht="2.25" hidden="1" customHeight="1">
      <c r="C111" s="186"/>
      <c r="D111" s="174">
        <f>'5E A2'!D53</f>
        <v>0</v>
      </c>
      <c r="E111" s="182"/>
      <c r="F111" s="182"/>
      <c r="G111" s="182"/>
      <c r="H111" s="183"/>
      <c r="I111" s="184"/>
      <c r="J111" s="184"/>
      <c r="K111" s="184"/>
      <c r="L111" s="185"/>
      <c r="M111" s="189"/>
      <c r="O111" s="186"/>
      <c r="P111" s="174">
        <f>'5E A2'!D73</f>
        <v>0</v>
      </c>
      <c r="Q111" s="182"/>
      <c r="R111" s="182"/>
      <c r="S111" s="182"/>
      <c r="T111" s="183"/>
      <c r="U111" s="184"/>
      <c r="V111" s="184"/>
      <c r="W111" s="184"/>
      <c r="X111" s="185"/>
      <c r="Y111" s="189"/>
    </row>
    <row r="112" spans="3:28" s="172" customFormat="1" ht="22.5" hidden="1" customHeight="1">
      <c r="C112" s="186"/>
      <c r="D112" s="174">
        <f>'5E A2'!D54</f>
        <v>0</v>
      </c>
      <c r="E112" s="182"/>
      <c r="F112" s="182"/>
      <c r="G112" s="182"/>
      <c r="H112" s="183"/>
      <c r="I112" s="184"/>
      <c r="J112" s="184"/>
      <c r="K112" s="184"/>
      <c r="L112" s="185"/>
      <c r="M112" s="189"/>
      <c r="O112" s="186"/>
      <c r="P112" s="174">
        <f>'5E A2'!D74</f>
        <v>0</v>
      </c>
      <c r="Q112" s="182"/>
      <c r="R112" s="182"/>
      <c r="S112" s="182"/>
      <c r="T112" s="183"/>
      <c r="U112" s="184"/>
      <c r="V112" s="184"/>
      <c r="W112" s="184"/>
      <c r="X112" s="185"/>
      <c r="Y112" s="189"/>
    </row>
    <row r="113" spans="3:28" s="172" customFormat="1" ht="22.5" customHeight="1">
      <c r="C113" s="181"/>
      <c r="D113" s="174" t="str">
        <f>'5E A2'!D55</f>
        <v>Camembert (à la coupe)</v>
      </c>
      <c r="E113" s="182" t="s">
        <v>337</v>
      </c>
      <c r="F113" s="182" t="s">
        <v>337</v>
      </c>
      <c r="G113" s="182" t="s">
        <v>337</v>
      </c>
      <c r="H113" s="183"/>
      <c r="I113" s="184"/>
      <c r="J113" s="184"/>
      <c r="K113" s="184"/>
      <c r="L113" s="185"/>
      <c r="M113" s="189"/>
      <c r="O113" s="181"/>
      <c r="P113" s="174" t="str">
        <f>'5E A2'!D75</f>
        <v>Petit moulé</v>
      </c>
      <c r="Q113" s="182" t="s">
        <v>337</v>
      </c>
      <c r="R113" s="182" t="s">
        <v>337</v>
      </c>
      <c r="S113" s="182" t="s">
        <v>337</v>
      </c>
      <c r="T113" s="183"/>
      <c r="U113" s="184"/>
      <c r="V113" s="184"/>
      <c r="W113" s="184"/>
      <c r="X113" s="185"/>
      <c r="Y113" s="189"/>
    </row>
    <row r="114" spans="3:28" s="172" customFormat="1" ht="0.75" customHeight="1">
      <c r="C114" s="181"/>
      <c r="D114" s="174">
        <f>'5E A2'!D56</f>
        <v>0</v>
      </c>
      <c r="E114" s="182"/>
      <c r="F114" s="182"/>
      <c r="G114" s="182"/>
      <c r="H114" s="183"/>
      <c r="I114" s="184"/>
      <c r="J114" s="184"/>
      <c r="K114" s="184"/>
      <c r="L114" s="185"/>
      <c r="M114" s="189"/>
      <c r="O114" s="181"/>
      <c r="P114" s="174">
        <f>'5E A2'!D76</f>
        <v>0</v>
      </c>
      <c r="Q114" s="182"/>
      <c r="R114" s="182"/>
      <c r="S114" s="182"/>
      <c r="T114" s="183"/>
      <c r="U114" s="184"/>
      <c r="V114" s="184"/>
      <c r="W114" s="184"/>
      <c r="X114" s="185"/>
      <c r="Y114" s="189"/>
    </row>
    <row r="115" spans="3:28" s="172" customFormat="1" ht="22.5" customHeight="1">
      <c r="C115" s="190"/>
      <c r="D115" s="174" t="str">
        <f>'5E A2'!D57</f>
        <v xml:space="preserve">Purée de fruits </v>
      </c>
      <c r="E115" s="191" t="s">
        <v>337</v>
      </c>
      <c r="F115" s="191" t="s">
        <v>337</v>
      </c>
      <c r="G115" s="191" t="s">
        <v>337</v>
      </c>
      <c r="H115" s="192"/>
      <c r="I115" s="193"/>
      <c r="J115" s="193"/>
      <c r="K115" s="193"/>
      <c r="L115" s="194"/>
      <c r="M115" s="195"/>
      <c r="O115" s="190"/>
      <c r="P115" s="174" t="str">
        <f>'5E A2'!D77</f>
        <v xml:space="preserve">Purée de fruits </v>
      </c>
      <c r="Q115" s="191" t="s">
        <v>337</v>
      </c>
      <c r="R115" s="191" t="s">
        <v>337</v>
      </c>
      <c r="S115" s="191" t="s">
        <v>337</v>
      </c>
      <c r="T115" s="192"/>
      <c r="U115" s="193"/>
      <c r="V115" s="193"/>
      <c r="W115" s="193"/>
      <c r="X115" s="194"/>
      <c r="Y115" s="195"/>
    </row>
    <row r="116" spans="3:28" s="172" customFormat="1" ht="22.5" customHeight="1">
      <c r="C116" s="173" t="s">
        <v>15</v>
      </c>
      <c r="D116" s="180" t="str">
        <f>'5E A2'!F46</f>
        <v xml:space="preserve">Pizza aux légumes </v>
      </c>
      <c r="E116" s="175" t="s">
        <v>337</v>
      </c>
      <c r="F116" s="175" t="s">
        <v>337</v>
      </c>
      <c r="G116" s="175" t="s">
        <v>337</v>
      </c>
      <c r="H116" s="176"/>
      <c r="I116" s="177"/>
      <c r="J116" s="177"/>
      <c r="K116" s="177"/>
      <c r="L116" s="178"/>
      <c r="M116" s="179"/>
      <c r="O116" s="173" t="s">
        <v>15</v>
      </c>
      <c r="P116" s="180" t="str">
        <f>'5E A2'!F66</f>
        <v>Chou aux raisins</v>
      </c>
      <c r="Q116" s="175" t="s">
        <v>337</v>
      </c>
      <c r="R116" s="175" t="s">
        <v>337</v>
      </c>
      <c r="S116" s="175" t="s">
        <v>337</v>
      </c>
      <c r="T116" s="176"/>
      <c r="U116" s="177"/>
      <c r="V116" s="177"/>
      <c r="W116" s="177"/>
      <c r="X116" s="178"/>
      <c r="Y116" s="179"/>
    </row>
    <row r="117" spans="3:28" s="172" customFormat="1" ht="0.75" customHeight="1">
      <c r="C117" s="181"/>
      <c r="D117" s="174">
        <f>'5E A2'!F47</f>
        <v>0</v>
      </c>
      <c r="E117" s="182"/>
      <c r="F117" s="182"/>
      <c r="G117" s="182"/>
      <c r="H117" s="183"/>
      <c r="I117" s="184"/>
      <c r="J117" s="184"/>
      <c r="K117" s="184"/>
      <c r="L117" s="185"/>
      <c r="M117" s="186"/>
      <c r="O117" s="181"/>
      <c r="P117" s="174">
        <f>'5E A2'!F67</f>
        <v>0</v>
      </c>
      <c r="Q117" s="182"/>
      <c r="R117" s="182"/>
      <c r="S117" s="182"/>
      <c r="T117" s="183"/>
      <c r="U117" s="184"/>
      <c r="V117" s="184"/>
      <c r="W117" s="184"/>
      <c r="X117" s="185"/>
      <c r="Y117" s="186"/>
    </row>
    <row r="118" spans="3:28" s="172" customFormat="1" ht="22.5" hidden="1" customHeight="1">
      <c r="C118" s="181"/>
      <c r="D118" s="174">
        <f>'5E A2'!F48</f>
        <v>0</v>
      </c>
      <c r="E118" s="182"/>
      <c r="F118" s="182"/>
      <c r="G118" s="182"/>
      <c r="H118" s="183"/>
      <c r="I118" s="184"/>
      <c r="J118" s="184"/>
      <c r="K118" s="184"/>
      <c r="L118" s="185"/>
      <c r="M118" s="186"/>
      <c r="O118" s="181"/>
      <c r="P118" s="174">
        <f>'5E A2'!F68</f>
        <v>0</v>
      </c>
      <c r="Q118" s="182"/>
      <c r="R118" s="182"/>
      <c r="S118" s="182"/>
      <c r="T118" s="183"/>
      <c r="U118" s="184"/>
      <c r="V118" s="184"/>
      <c r="W118" s="184"/>
      <c r="X118" s="185"/>
      <c r="Y118" s="186"/>
    </row>
    <row r="119" spans="3:28" s="172" customFormat="1" ht="20.25" customHeight="1">
      <c r="C119" s="187">
        <f>+C107+1</f>
        <v>45000</v>
      </c>
      <c r="D119" s="174" t="str">
        <f>'5E A2'!F49</f>
        <v xml:space="preserve">Filet de poisson sauce provençale  </v>
      </c>
      <c r="E119" s="182" t="s">
        <v>337</v>
      </c>
      <c r="F119" s="182" t="s">
        <v>337</v>
      </c>
      <c r="G119" s="182" t="s">
        <v>337</v>
      </c>
      <c r="H119" s="183"/>
      <c r="I119" s="184"/>
      <c r="J119" s="184"/>
      <c r="K119" s="184"/>
      <c r="L119" s="185"/>
      <c r="M119" s="186"/>
      <c r="O119" s="187">
        <f>+O107+1</f>
        <v>45007</v>
      </c>
      <c r="P119" s="174" t="str">
        <f>'5E A2'!F69</f>
        <v>Sauté de poulet 
aux oignons</v>
      </c>
      <c r="Q119" s="182" t="s">
        <v>337</v>
      </c>
      <c r="R119" s="182" t="s">
        <v>337</v>
      </c>
      <c r="S119" s="182" t="s">
        <v>337</v>
      </c>
      <c r="T119" s="183"/>
      <c r="U119" s="184"/>
      <c r="V119" s="184"/>
      <c r="W119" s="184"/>
      <c r="X119" s="185"/>
      <c r="Y119" s="186"/>
      <c r="AB119" s="188"/>
    </row>
    <row r="120" spans="3:28" s="172" customFormat="1" ht="22.5" hidden="1" customHeight="1">
      <c r="C120" s="187"/>
      <c r="D120" s="174" t="str">
        <f>'5E A2'!F50</f>
        <v>Tomate, ail, herbes, fumet, roux, ass</v>
      </c>
      <c r="E120" s="182"/>
      <c r="F120" s="182"/>
      <c r="G120" s="182"/>
      <c r="H120" s="183"/>
      <c r="I120" s="184"/>
      <c r="J120" s="184"/>
      <c r="K120" s="184"/>
      <c r="L120" s="185"/>
      <c r="M120" s="186"/>
      <c r="O120" s="187"/>
      <c r="P120" s="174" t="str">
        <f>'5E A2'!F70</f>
        <v>Fond, oignons, roux, ass</v>
      </c>
      <c r="Q120" s="182"/>
      <c r="R120" s="182"/>
      <c r="S120" s="182"/>
      <c r="T120" s="183"/>
      <c r="U120" s="184"/>
      <c r="V120" s="184"/>
      <c r="W120" s="184"/>
      <c r="X120" s="185"/>
      <c r="Y120" s="186"/>
      <c r="AB120" s="188"/>
    </row>
    <row r="121" spans="3:28" s="172" customFormat="1" ht="0.75" customHeight="1">
      <c r="C121" s="187"/>
      <c r="D121" s="174">
        <f>'5E A2'!F51</f>
        <v>0</v>
      </c>
      <c r="E121" s="182"/>
      <c r="F121" s="182"/>
      <c r="G121" s="182"/>
      <c r="H121" s="183"/>
      <c r="I121" s="184"/>
      <c r="J121" s="184"/>
      <c r="K121" s="184"/>
      <c r="L121" s="185"/>
      <c r="M121" s="186"/>
      <c r="O121" s="187"/>
      <c r="P121" s="174">
        <f>'5E A2'!F71</f>
        <v>0</v>
      </c>
      <c r="Q121" s="182"/>
      <c r="R121" s="182"/>
      <c r="S121" s="182"/>
      <c r="T121" s="183"/>
      <c r="U121" s="184"/>
      <c r="V121" s="184"/>
      <c r="W121" s="184"/>
      <c r="X121" s="185"/>
      <c r="Y121" s="186"/>
      <c r="AB121" s="188"/>
    </row>
    <row r="122" spans="3:28" s="172" customFormat="1" ht="21.75" customHeight="1">
      <c r="C122" s="186"/>
      <c r="D122" s="174" t="str">
        <f>'5E A2'!F52</f>
        <v xml:space="preserve">Haricots beurre </v>
      </c>
      <c r="E122" s="182" t="s">
        <v>337</v>
      </c>
      <c r="F122" s="182" t="s">
        <v>337</v>
      </c>
      <c r="G122" s="182" t="s">
        <v>337</v>
      </c>
      <c r="H122" s="183"/>
      <c r="I122" s="184"/>
      <c r="J122" s="184"/>
      <c r="K122" s="184"/>
      <c r="L122" s="185"/>
      <c r="M122" s="189"/>
      <c r="O122" s="186"/>
      <c r="P122" s="174" t="str">
        <f>'5E A2'!F72</f>
        <v xml:space="preserve">Riz </v>
      </c>
      <c r="Q122" s="182" t="s">
        <v>337</v>
      </c>
      <c r="R122" s="182" t="s">
        <v>337</v>
      </c>
      <c r="S122" s="182" t="s">
        <v>337</v>
      </c>
      <c r="T122" s="183"/>
      <c r="U122" s="184"/>
      <c r="V122" s="184"/>
      <c r="W122" s="184"/>
      <c r="X122" s="185"/>
      <c r="Y122" s="189"/>
    </row>
    <row r="123" spans="3:28" s="172" customFormat="1" ht="2.25" hidden="1" customHeight="1">
      <c r="C123" s="186"/>
      <c r="D123" s="174">
        <f>'5E A2'!F53</f>
        <v>0</v>
      </c>
      <c r="E123" s="182"/>
      <c r="F123" s="182"/>
      <c r="G123" s="182"/>
      <c r="H123" s="183"/>
      <c r="I123" s="184"/>
      <c r="J123" s="184"/>
      <c r="K123" s="184"/>
      <c r="L123" s="185"/>
      <c r="M123" s="189"/>
      <c r="O123" s="186"/>
      <c r="P123" s="174">
        <f>'5E A2'!F73</f>
        <v>0</v>
      </c>
      <c r="Q123" s="182"/>
      <c r="R123" s="182"/>
      <c r="S123" s="182"/>
      <c r="T123" s="183"/>
      <c r="U123" s="184"/>
      <c r="V123" s="184"/>
      <c r="W123" s="184"/>
      <c r="X123" s="185"/>
      <c r="Y123" s="189"/>
    </row>
    <row r="124" spans="3:28" s="172" customFormat="1" ht="22.5" hidden="1" customHeight="1">
      <c r="C124" s="186"/>
      <c r="D124" s="174">
        <f>'5E A2'!F54</f>
        <v>0</v>
      </c>
      <c r="E124" s="182"/>
      <c r="F124" s="182"/>
      <c r="G124" s="182"/>
      <c r="H124" s="183"/>
      <c r="I124" s="184"/>
      <c r="J124" s="184"/>
      <c r="K124" s="184"/>
      <c r="L124" s="185"/>
      <c r="M124" s="189"/>
      <c r="O124" s="186"/>
      <c r="P124" s="174">
        <f>'5E A2'!F74</f>
        <v>0</v>
      </c>
      <c r="Q124" s="182"/>
      <c r="R124" s="182"/>
      <c r="S124" s="182"/>
      <c r="T124" s="183"/>
      <c r="U124" s="184"/>
      <c r="V124" s="184"/>
      <c r="W124" s="184"/>
      <c r="X124" s="185"/>
      <c r="Y124" s="189"/>
    </row>
    <row r="125" spans="3:28" s="172" customFormat="1" ht="22.5" customHeight="1">
      <c r="C125" s="181"/>
      <c r="D125" s="174" t="str">
        <f>'5E A2'!F55</f>
        <v>Yaourt aromatisé</v>
      </c>
      <c r="E125" s="182" t="s">
        <v>337</v>
      </c>
      <c r="F125" s="182" t="s">
        <v>337</v>
      </c>
      <c r="G125" s="182" t="s">
        <v>337</v>
      </c>
      <c r="H125" s="183"/>
      <c r="I125" s="184"/>
      <c r="J125" s="184"/>
      <c r="K125" s="184"/>
      <c r="L125" s="185"/>
      <c r="M125" s="189"/>
      <c r="O125" s="181"/>
      <c r="P125" s="174" t="str">
        <f>'5E A2'!F75</f>
        <v>Madeleine</v>
      </c>
      <c r="Q125" s="182" t="s">
        <v>337</v>
      </c>
      <c r="R125" s="182" t="s">
        <v>337</v>
      </c>
      <c r="S125" s="182" t="s">
        <v>337</v>
      </c>
      <c r="T125" s="183"/>
      <c r="U125" s="184"/>
      <c r="V125" s="184"/>
      <c r="W125" s="184"/>
      <c r="X125" s="185"/>
      <c r="Y125" s="189"/>
    </row>
    <row r="126" spans="3:28" s="172" customFormat="1" ht="0.75" customHeight="1">
      <c r="C126" s="181"/>
      <c r="D126" s="174">
        <f>'5E A2'!F56</f>
        <v>0</v>
      </c>
      <c r="E126" s="182"/>
      <c r="F126" s="182"/>
      <c r="G126" s="182"/>
      <c r="H126" s="183"/>
      <c r="I126" s="184"/>
      <c r="J126" s="184"/>
      <c r="K126" s="184"/>
      <c r="L126" s="185"/>
      <c r="M126" s="189"/>
      <c r="O126" s="181"/>
      <c r="P126" s="174">
        <f>'5E A2'!F76</f>
        <v>0</v>
      </c>
      <c r="Q126" s="182"/>
      <c r="R126" s="182"/>
      <c r="S126" s="182"/>
      <c r="T126" s="183"/>
      <c r="U126" s="184"/>
      <c r="V126" s="184"/>
      <c r="W126" s="184"/>
      <c r="X126" s="185"/>
      <c r="Y126" s="189"/>
    </row>
    <row r="127" spans="3:28" s="172" customFormat="1" ht="22.5" customHeight="1">
      <c r="C127" s="190"/>
      <c r="D127" s="174" t="str">
        <f>'5E A2'!F57</f>
        <v>Fruit de saison</v>
      </c>
      <c r="E127" s="191" t="s">
        <v>337</v>
      </c>
      <c r="F127" s="191" t="s">
        <v>337</v>
      </c>
      <c r="G127" s="191" t="s">
        <v>337</v>
      </c>
      <c r="H127" s="192"/>
      <c r="I127" s="193"/>
      <c r="J127" s="193"/>
      <c r="K127" s="193"/>
      <c r="L127" s="194"/>
      <c r="M127" s="195"/>
      <c r="O127" s="190"/>
      <c r="P127" s="174" t="str">
        <f>'5E A2'!F77</f>
        <v xml:space="preserve">Fromage blanc à la vanille </v>
      </c>
      <c r="Q127" s="191" t="s">
        <v>337</v>
      </c>
      <c r="R127" s="191" t="s">
        <v>337</v>
      </c>
      <c r="S127" s="191" t="s">
        <v>337</v>
      </c>
      <c r="T127" s="192"/>
      <c r="U127" s="193"/>
      <c r="V127" s="193"/>
      <c r="W127" s="193"/>
      <c r="X127" s="194"/>
      <c r="Y127" s="195"/>
    </row>
    <row r="128" spans="3:28" s="172" customFormat="1" ht="22.5" customHeight="1">
      <c r="C128" s="173" t="s">
        <v>16</v>
      </c>
      <c r="D128" s="180" t="str">
        <f>'5E A2'!H46</f>
        <v>Velouté 
de légumes verts</v>
      </c>
      <c r="E128" s="175" t="s">
        <v>337</v>
      </c>
      <c r="F128" s="175" t="s">
        <v>337</v>
      </c>
      <c r="G128" s="175" t="s">
        <v>337</v>
      </c>
      <c r="H128" s="176"/>
      <c r="I128" s="177"/>
      <c r="J128" s="177"/>
      <c r="K128" s="177"/>
      <c r="L128" s="178"/>
      <c r="M128" s="179"/>
      <c r="O128" s="173" t="s">
        <v>16</v>
      </c>
      <c r="P128" s="180" t="str">
        <f>'5E A2'!H66</f>
        <v xml:space="preserve">Carottes râpées
 vinaigrette </v>
      </c>
      <c r="Q128" s="175" t="s">
        <v>337</v>
      </c>
      <c r="R128" s="175" t="s">
        <v>337</v>
      </c>
      <c r="S128" s="175" t="s">
        <v>337</v>
      </c>
      <c r="T128" s="176"/>
      <c r="U128" s="177"/>
      <c r="V128" s="177"/>
      <c r="W128" s="177"/>
      <c r="X128" s="178"/>
      <c r="Y128" s="179"/>
    </row>
    <row r="129" spans="3:28" s="172" customFormat="1" ht="0.75" customHeight="1">
      <c r="C129" s="181"/>
      <c r="D129" s="174" t="str">
        <f>'5E A2'!H47</f>
        <v>Pommes de terre, céleri, haricots verts, oignons, brocolis, poireaux, épinards, carottes</v>
      </c>
      <c r="E129" s="182"/>
      <c r="F129" s="182"/>
      <c r="G129" s="182"/>
      <c r="H129" s="183"/>
      <c r="I129" s="184"/>
      <c r="J129" s="184"/>
      <c r="K129" s="184"/>
      <c r="L129" s="185"/>
      <c r="M129" s="186"/>
      <c r="O129" s="181"/>
      <c r="P129" s="174">
        <f>'5E A2'!H67</f>
        <v>0</v>
      </c>
      <c r="Q129" s="182"/>
      <c r="R129" s="182"/>
      <c r="S129" s="182"/>
      <c r="T129" s="183"/>
      <c r="U129" s="184"/>
      <c r="V129" s="184"/>
      <c r="W129" s="184"/>
      <c r="X129" s="185"/>
      <c r="Y129" s="186"/>
    </row>
    <row r="130" spans="3:28" s="172" customFormat="1" ht="25.5" customHeight="1">
      <c r="C130" s="181"/>
      <c r="D130" s="174">
        <f>'5E A2'!H48</f>
        <v>0</v>
      </c>
      <c r="E130" s="182"/>
      <c r="F130" s="175" t="s">
        <v>338</v>
      </c>
      <c r="G130" s="182"/>
      <c r="H130" s="183"/>
      <c r="I130" s="184"/>
      <c r="J130" s="184"/>
      <c r="K130" s="184"/>
      <c r="L130" s="185"/>
      <c r="M130" s="186"/>
      <c r="O130" s="181"/>
      <c r="P130" s="174">
        <f>'5E A2'!H68</f>
        <v>0</v>
      </c>
      <c r="Q130" s="182"/>
      <c r="R130" s="182"/>
      <c r="S130" s="182"/>
      <c r="T130" s="183"/>
      <c r="U130" s="184"/>
      <c r="V130" s="184"/>
      <c r="W130" s="184"/>
      <c r="X130" s="185"/>
      <c r="Y130" s="186"/>
    </row>
    <row r="131" spans="3:28" s="172" customFormat="1" ht="20.25" customHeight="1">
      <c r="C131" s="187">
        <f>+C119+1</f>
        <v>45001</v>
      </c>
      <c r="D131" s="174" t="str">
        <f>'5E A2'!H49</f>
        <v>Saucisse fumée sauce barbecue</v>
      </c>
      <c r="E131" s="182" t="s">
        <v>337</v>
      </c>
      <c r="F131" s="182" t="s">
        <v>337</v>
      </c>
      <c r="G131" s="182" t="s">
        <v>337</v>
      </c>
      <c r="H131" s="183"/>
      <c r="I131" s="184"/>
      <c r="J131" s="184"/>
      <c r="K131" s="184"/>
      <c r="L131" s="185"/>
      <c r="M131" s="186"/>
      <c r="O131" s="187">
        <f>+O119+1</f>
        <v>45008</v>
      </c>
      <c r="P131" s="174" t="str">
        <f>'5E A2'!H69</f>
        <v>Pâtes bolognaise végétarienne *</v>
      </c>
      <c r="Q131" s="182" t="s">
        <v>337</v>
      </c>
      <c r="R131" s="182" t="s">
        <v>337</v>
      </c>
      <c r="S131" s="182" t="s">
        <v>337</v>
      </c>
      <c r="T131" s="183"/>
      <c r="U131" s="184"/>
      <c r="V131" s="184"/>
      <c r="W131" s="184"/>
      <c r="X131" s="185"/>
      <c r="Y131" s="186"/>
      <c r="AB131" s="188"/>
    </row>
    <row r="132" spans="3:28" s="172" customFormat="1" ht="22.5" hidden="1" customHeight="1">
      <c r="C132" s="187"/>
      <c r="D132" s="174">
        <f>'5E A2'!H50</f>
        <v>0</v>
      </c>
      <c r="E132" s="182"/>
      <c r="F132" s="182"/>
      <c r="G132" s="182"/>
      <c r="H132" s="183"/>
      <c r="I132" s="184"/>
      <c r="J132" s="184"/>
      <c r="K132" s="184"/>
      <c r="L132" s="185"/>
      <c r="M132" s="186"/>
      <c r="O132" s="187"/>
      <c r="P132" s="174" t="str">
        <f>'5E A2'!H70</f>
        <v xml:space="preserve">Egrené de blé, sauce tomate maison </v>
      </c>
      <c r="Q132" s="182"/>
      <c r="R132" s="182"/>
      <c r="S132" s="182"/>
      <c r="T132" s="183"/>
      <c r="U132" s="184"/>
      <c r="V132" s="184"/>
      <c r="W132" s="184"/>
      <c r="X132" s="185"/>
      <c r="Y132" s="186"/>
      <c r="AB132" s="188"/>
    </row>
    <row r="133" spans="3:28" s="172" customFormat="1" ht="0.75" customHeight="1">
      <c r="C133" s="187"/>
      <c r="D133" s="174">
        <f>'5E A2'!H51</f>
        <v>0</v>
      </c>
      <c r="E133" s="182"/>
      <c r="F133" s="182"/>
      <c r="G133" s="182"/>
      <c r="H133" s="183"/>
      <c r="I133" s="184"/>
      <c r="J133" s="184"/>
      <c r="K133" s="184"/>
      <c r="L133" s="185"/>
      <c r="M133" s="186"/>
      <c r="O133" s="187"/>
      <c r="P133" s="174">
        <f>'5E A2'!H71</f>
        <v>0</v>
      </c>
      <c r="Q133" s="182"/>
      <c r="R133" s="182"/>
      <c r="S133" s="182"/>
      <c r="T133" s="183"/>
      <c r="U133" s="184"/>
      <c r="V133" s="184"/>
      <c r="W133" s="184"/>
      <c r="X133" s="185"/>
      <c r="Y133" s="186"/>
      <c r="AB133" s="188"/>
    </row>
    <row r="134" spans="3:28" s="172" customFormat="1" ht="21.75" customHeight="1">
      <c r="C134" s="186"/>
      <c r="D134" s="174" t="str">
        <f>'5E A2'!H52</f>
        <v xml:space="preserve">Jardinière de légumes </v>
      </c>
      <c r="E134" s="182" t="s">
        <v>337</v>
      </c>
      <c r="F134" s="182" t="s">
        <v>337</v>
      </c>
      <c r="G134" s="182" t="s">
        <v>337</v>
      </c>
      <c r="H134" s="183"/>
      <c r="I134" s="184"/>
      <c r="J134" s="184"/>
      <c r="K134" s="184"/>
      <c r="L134" s="185"/>
      <c r="M134" s="189"/>
      <c r="O134" s="186"/>
      <c r="P134" s="174" t="str">
        <f>'5E A2'!H72</f>
        <v xml:space="preserve"> - </v>
      </c>
      <c r="Q134" s="182" t="s">
        <v>337</v>
      </c>
      <c r="R134" s="182" t="s">
        <v>337</v>
      </c>
      <c r="S134" s="182" t="s">
        <v>337</v>
      </c>
      <c r="T134" s="183"/>
      <c r="U134" s="184"/>
      <c r="V134" s="184"/>
      <c r="W134" s="184"/>
      <c r="X134" s="185"/>
      <c r="Y134" s="189"/>
    </row>
    <row r="135" spans="3:28" s="172" customFormat="1" ht="2.25" hidden="1" customHeight="1">
      <c r="C135" s="186"/>
      <c r="D135" s="174" t="str">
        <f>'5E A2'!H53</f>
        <v>Haricots verts, carottes, petits pois, navets, Pommes de terre</v>
      </c>
      <c r="E135" s="182"/>
      <c r="F135" s="182"/>
      <c r="G135" s="182"/>
      <c r="H135" s="183"/>
      <c r="I135" s="184"/>
      <c r="J135" s="184"/>
      <c r="K135" s="184"/>
      <c r="L135" s="185"/>
      <c r="M135" s="189"/>
      <c r="O135" s="186"/>
      <c r="P135" s="174">
        <f>'5E A2'!H73</f>
        <v>0</v>
      </c>
      <c r="Q135" s="182"/>
      <c r="R135" s="182"/>
      <c r="S135" s="182"/>
      <c r="T135" s="183"/>
      <c r="U135" s="184"/>
      <c r="V135" s="184"/>
      <c r="W135" s="184"/>
      <c r="X135" s="185"/>
      <c r="Y135" s="189"/>
    </row>
    <row r="136" spans="3:28" s="172" customFormat="1" ht="22.5" hidden="1" customHeight="1">
      <c r="C136" s="186"/>
      <c r="D136" s="174">
        <f>'5E A2'!H54</f>
        <v>0</v>
      </c>
      <c r="E136" s="182"/>
      <c r="F136" s="182"/>
      <c r="G136" s="182"/>
      <c r="H136" s="183"/>
      <c r="I136" s="184"/>
      <c r="J136" s="184"/>
      <c r="K136" s="184"/>
      <c r="L136" s="185"/>
      <c r="M136" s="189"/>
      <c r="O136" s="186"/>
      <c r="P136" s="174">
        <f>'5E A2'!H74</f>
        <v>0</v>
      </c>
      <c r="Q136" s="182"/>
      <c r="R136" s="182"/>
      <c r="S136" s="182"/>
      <c r="T136" s="183"/>
      <c r="U136" s="184"/>
      <c r="V136" s="184"/>
      <c r="W136" s="184"/>
      <c r="X136" s="185"/>
      <c r="Y136" s="189"/>
    </row>
    <row r="137" spans="3:28" s="172" customFormat="1" ht="22.5" customHeight="1">
      <c r="C137" s="181"/>
      <c r="D137" s="174" t="str">
        <f>'5E A2'!H55</f>
        <v>Petit suisse sucré</v>
      </c>
      <c r="E137" s="182" t="s">
        <v>337</v>
      </c>
      <c r="F137" s="182" t="s">
        <v>337</v>
      </c>
      <c r="G137" s="182" t="s">
        <v>337</v>
      </c>
      <c r="H137" s="183"/>
      <c r="I137" s="184"/>
      <c r="J137" s="184"/>
      <c r="K137" s="184"/>
      <c r="L137" s="185"/>
      <c r="M137" s="189"/>
      <c r="O137" s="181"/>
      <c r="P137" s="174" t="str">
        <f>'5E A2'!H75</f>
        <v>Buchette de chèvre (à la coupe)</v>
      </c>
      <c r="Q137" s="182" t="s">
        <v>337</v>
      </c>
      <c r="R137" s="182" t="s">
        <v>337</v>
      </c>
      <c r="S137" s="182" t="s">
        <v>337</v>
      </c>
      <c r="T137" s="183"/>
      <c r="U137" s="184"/>
      <c r="V137" s="184"/>
      <c r="W137" s="184"/>
      <c r="X137" s="185"/>
      <c r="Y137" s="189"/>
    </row>
    <row r="138" spans="3:28" s="172" customFormat="1" ht="0.75" customHeight="1">
      <c r="C138" s="181"/>
      <c r="D138" s="174">
        <f>'5E A2'!H56</f>
        <v>0</v>
      </c>
      <c r="E138" s="182"/>
      <c r="F138" s="182"/>
      <c r="G138" s="182"/>
      <c r="H138" s="183"/>
      <c r="I138" s="184"/>
      <c r="J138" s="184"/>
      <c r="K138" s="184"/>
      <c r="L138" s="185"/>
      <c r="M138" s="189"/>
      <c r="O138" s="181"/>
      <c r="P138" s="174">
        <f>'5E A2'!H76</f>
        <v>0</v>
      </c>
      <c r="Q138" s="182"/>
      <c r="R138" s="182"/>
      <c r="S138" s="182"/>
      <c r="T138" s="183"/>
      <c r="U138" s="184"/>
      <c r="V138" s="184"/>
      <c r="W138" s="184"/>
      <c r="X138" s="185"/>
      <c r="Y138" s="189"/>
    </row>
    <row r="139" spans="3:28" s="172" customFormat="1" ht="22.5" customHeight="1">
      <c r="C139" s="190"/>
      <c r="D139" s="174" t="str">
        <f>'5E A2'!H57</f>
        <v xml:space="preserve">Entremets au caramel 
maison </v>
      </c>
      <c r="E139" s="191" t="s">
        <v>337</v>
      </c>
      <c r="F139" s="191" t="s">
        <v>337</v>
      </c>
      <c r="G139" s="191" t="s">
        <v>337</v>
      </c>
      <c r="H139" s="192"/>
      <c r="I139" s="193"/>
      <c r="J139" s="193"/>
      <c r="K139" s="193"/>
      <c r="L139" s="194"/>
      <c r="M139" s="195"/>
      <c r="O139" s="190"/>
      <c r="P139" s="174" t="str">
        <f>'5E A2'!H77</f>
        <v>Gâteau à la fève 
de Tonka maison</v>
      </c>
      <c r="Q139" s="191" t="s">
        <v>337</v>
      </c>
      <c r="R139" s="191" t="s">
        <v>337</v>
      </c>
      <c r="S139" s="191" t="s">
        <v>337</v>
      </c>
      <c r="T139" s="192"/>
      <c r="U139" s="193"/>
      <c r="V139" s="193"/>
      <c r="W139" s="193"/>
      <c r="X139" s="194"/>
      <c r="Y139" s="195"/>
    </row>
    <row r="140" spans="3:28" s="172" customFormat="1" ht="22.5" customHeight="1">
      <c r="C140" s="173" t="s">
        <v>17</v>
      </c>
      <c r="D140" s="180" t="str">
        <f>'5E A2'!J46</f>
        <v xml:space="preserve">Pâté de campagne + cornichon </v>
      </c>
      <c r="E140" s="175" t="s">
        <v>337</v>
      </c>
      <c r="F140" s="175" t="s">
        <v>337</v>
      </c>
      <c r="G140" s="175" t="s">
        <v>337</v>
      </c>
      <c r="H140" s="176"/>
      <c r="I140" s="177"/>
      <c r="J140" s="177"/>
      <c r="K140" s="177"/>
      <c r="L140" s="178"/>
      <c r="M140" s="179"/>
      <c r="O140" s="173" t="s">
        <v>17</v>
      </c>
      <c r="P140" s="180" t="str">
        <f>'5E A2'!J66</f>
        <v>Crêpe au fromage</v>
      </c>
      <c r="Q140" s="175" t="s">
        <v>337</v>
      </c>
      <c r="R140" s="175" t="s">
        <v>337</v>
      </c>
      <c r="S140" s="175" t="s">
        <v>337</v>
      </c>
      <c r="T140" s="176"/>
      <c r="U140" s="177"/>
      <c r="V140" s="177"/>
      <c r="W140" s="177"/>
      <c r="X140" s="178"/>
      <c r="Y140" s="179"/>
    </row>
    <row r="141" spans="3:28" s="172" customFormat="1" ht="0.75" customHeight="1">
      <c r="C141" s="181"/>
      <c r="D141" s="174">
        <f>'5E A2'!J47</f>
        <v>0</v>
      </c>
      <c r="E141" s="182"/>
      <c r="F141" s="182"/>
      <c r="G141" s="182"/>
      <c r="H141" s="183"/>
      <c r="I141" s="184"/>
      <c r="J141" s="184"/>
      <c r="K141" s="184"/>
      <c r="L141" s="185"/>
      <c r="M141" s="186"/>
      <c r="O141" s="181"/>
      <c r="P141" s="174">
        <f>'5E A2'!J67</f>
        <v>0</v>
      </c>
      <c r="Q141" s="182"/>
      <c r="R141" s="182"/>
      <c r="S141" s="182"/>
      <c r="T141" s="183"/>
      <c r="U141" s="184"/>
      <c r="V141" s="184"/>
      <c r="W141" s="184"/>
      <c r="X141" s="185"/>
      <c r="Y141" s="186"/>
    </row>
    <row r="142" spans="3:28" s="172" customFormat="1" ht="22.5" hidden="1" customHeight="1">
      <c r="C142" s="181"/>
      <c r="D142" s="174">
        <f>'5E A2'!J48</f>
        <v>0</v>
      </c>
      <c r="E142" s="182"/>
      <c r="F142" s="182"/>
      <c r="G142" s="182"/>
      <c r="H142" s="183"/>
      <c r="I142" s="184"/>
      <c r="J142" s="184"/>
      <c r="K142" s="184"/>
      <c r="L142" s="185"/>
      <c r="M142" s="186"/>
      <c r="O142" s="181"/>
      <c r="P142" s="174">
        <f>'5E A2'!J68</f>
        <v>0</v>
      </c>
      <c r="Q142" s="182"/>
      <c r="R142" s="182"/>
      <c r="S142" s="182"/>
      <c r="T142" s="183"/>
      <c r="U142" s="184"/>
      <c r="V142" s="184"/>
      <c r="W142" s="184"/>
      <c r="X142" s="185"/>
      <c r="Y142" s="186"/>
    </row>
    <row r="143" spans="3:28" s="172" customFormat="1" ht="20.25" customHeight="1">
      <c r="C143" s="187">
        <f>+C131+1</f>
        <v>45002</v>
      </c>
      <c r="D143" s="174" t="str">
        <f>'5E A2'!J49</f>
        <v xml:space="preserve">Paupiette de veau 
au jus </v>
      </c>
      <c r="E143" s="182" t="s">
        <v>337</v>
      </c>
      <c r="F143" s="182" t="s">
        <v>337</v>
      </c>
      <c r="G143" s="182" t="s">
        <v>337</v>
      </c>
      <c r="H143" s="183"/>
      <c r="I143" s="184"/>
      <c r="J143" s="184"/>
      <c r="K143" s="184"/>
      <c r="L143" s="185"/>
      <c r="M143" s="186"/>
      <c r="O143" s="187">
        <f>+O131+1</f>
        <v>45009</v>
      </c>
      <c r="P143" s="174" t="str">
        <f>'5E A2'!J69</f>
        <v xml:space="preserve">Poisson façon meunière </v>
      </c>
      <c r="Q143" s="182" t="s">
        <v>337</v>
      </c>
      <c r="R143" s="182" t="s">
        <v>337</v>
      </c>
      <c r="S143" s="182" t="s">
        <v>337</v>
      </c>
      <c r="T143" s="183"/>
      <c r="U143" s="184"/>
      <c r="V143" s="184"/>
      <c r="W143" s="184"/>
      <c r="X143" s="185"/>
      <c r="Y143" s="186"/>
      <c r="AB143" s="188"/>
    </row>
    <row r="144" spans="3:28" s="172" customFormat="1" ht="22.5" hidden="1" customHeight="1">
      <c r="C144" s="187"/>
      <c r="D144" s="174">
        <f>'5E A2'!J50</f>
        <v>0</v>
      </c>
      <c r="E144" s="182"/>
      <c r="F144" s="182"/>
      <c r="G144" s="182"/>
      <c r="H144" s="183"/>
      <c r="I144" s="184"/>
      <c r="J144" s="184"/>
      <c r="K144" s="184"/>
      <c r="L144" s="185"/>
      <c r="M144" s="186"/>
      <c r="O144" s="187"/>
      <c r="P144" s="174">
        <f>'5E A2'!J70</f>
        <v>0</v>
      </c>
      <c r="Q144" s="182"/>
      <c r="R144" s="182"/>
      <c r="S144" s="182"/>
      <c r="T144" s="183"/>
      <c r="U144" s="184"/>
      <c r="V144" s="184"/>
      <c r="W144" s="184"/>
      <c r="X144" s="185"/>
      <c r="Y144" s="186"/>
      <c r="AB144" s="188"/>
    </row>
    <row r="145" spans="1:28" s="172" customFormat="1" ht="0.75" customHeight="1">
      <c r="C145" s="187"/>
      <c r="D145" s="174">
        <f>'5E A2'!J51</f>
        <v>0</v>
      </c>
      <c r="E145" s="182"/>
      <c r="F145" s="182"/>
      <c r="G145" s="182"/>
      <c r="H145" s="183"/>
      <c r="I145" s="184"/>
      <c r="J145" s="184"/>
      <c r="K145" s="184"/>
      <c r="L145" s="185"/>
      <c r="M145" s="186"/>
      <c r="O145" s="187"/>
      <c r="P145" s="174">
        <f>'5E A2'!J71</f>
        <v>0</v>
      </c>
      <c r="Q145" s="182"/>
      <c r="R145" s="182"/>
      <c r="S145" s="182"/>
      <c r="T145" s="183"/>
      <c r="U145" s="184"/>
      <c r="V145" s="184"/>
      <c r="W145" s="184"/>
      <c r="X145" s="185"/>
      <c r="Y145" s="186"/>
      <c r="AB145" s="188"/>
    </row>
    <row r="146" spans="1:28" s="172" customFormat="1" ht="21.75" customHeight="1">
      <c r="C146" s="186"/>
      <c r="D146" s="174" t="str">
        <f>'5E A2'!J52</f>
        <v>Purée de carottes</v>
      </c>
      <c r="E146" s="182" t="s">
        <v>337</v>
      </c>
      <c r="F146" s="182" t="s">
        <v>337</v>
      </c>
      <c r="G146" s="182" t="s">
        <v>337</v>
      </c>
      <c r="H146" s="183"/>
      <c r="I146" s="184"/>
      <c r="J146" s="184"/>
      <c r="K146" s="184"/>
      <c r="L146" s="185"/>
      <c r="M146" s="189"/>
      <c r="O146" s="186"/>
      <c r="P146" s="174" t="str">
        <f>'5E A2'!J72</f>
        <v>Ratatouille</v>
      </c>
      <c r="Q146" s="182" t="s">
        <v>337</v>
      </c>
      <c r="R146" s="182" t="s">
        <v>337</v>
      </c>
      <c r="S146" s="182" t="s">
        <v>337</v>
      </c>
      <c r="T146" s="183"/>
      <c r="U146" s="184"/>
      <c r="V146" s="184"/>
      <c r="W146" s="184"/>
      <c r="X146" s="185"/>
      <c r="Y146" s="189"/>
    </row>
    <row r="147" spans="1:28" s="172" customFormat="1" ht="2.25" hidden="1" customHeight="1">
      <c r="C147" s="186"/>
      <c r="D147" s="174">
        <f>'5E A2'!J53</f>
        <v>0</v>
      </c>
      <c r="E147" s="182"/>
      <c r="F147" s="182"/>
      <c r="G147" s="182"/>
      <c r="H147" s="183"/>
      <c r="I147" s="184"/>
      <c r="J147" s="184"/>
      <c r="K147" s="184"/>
      <c r="L147" s="185"/>
      <c r="M147" s="189"/>
      <c r="O147" s="186"/>
      <c r="P147" s="174">
        <f>'5E A2'!J73</f>
        <v>0</v>
      </c>
      <c r="Q147" s="182"/>
      <c r="R147" s="182"/>
      <c r="S147" s="182"/>
      <c r="T147" s="183"/>
      <c r="U147" s="184"/>
      <c r="V147" s="184"/>
      <c r="W147" s="184"/>
      <c r="X147" s="185"/>
      <c r="Y147" s="189"/>
    </row>
    <row r="148" spans="1:28" s="172" customFormat="1" ht="22.5" hidden="1" customHeight="1">
      <c r="C148" s="186"/>
      <c r="D148" s="174">
        <f>'5E A2'!J54</f>
        <v>0</v>
      </c>
      <c r="E148" s="182"/>
      <c r="F148" s="182"/>
      <c r="G148" s="182"/>
      <c r="H148" s="183"/>
      <c r="I148" s="184"/>
      <c r="J148" s="184"/>
      <c r="K148" s="184"/>
      <c r="L148" s="185"/>
      <c r="M148" s="189"/>
      <c r="O148" s="186"/>
      <c r="P148" s="174">
        <f>'5E A2'!J74</f>
        <v>0</v>
      </c>
      <c r="Q148" s="182"/>
      <c r="R148" s="182"/>
      <c r="S148" s="182"/>
      <c r="T148" s="183"/>
      <c r="U148" s="184"/>
      <c r="V148" s="184"/>
      <c r="W148" s="184"/>
      <c r="X148" s="185"/>
      <c r="Y148" s="189"/>
    </row>
    <row r="149" spans="1:28" s="172" customFormat="1" ht="22.5" customHeight="1">
      <c r="C149" s="181"/>
      <c r="D149" s="174" t="str">
        <f>'5E A2'!J55</f>
        <v>Madame Loïk</v>
      </c>
      <c r="E149" s="182" t="s">
        <v>337</v>
      </c>
      <c r="F149" s="182" t="s">
        <v>337</v>
      </c>
      <c r="G149" s="182" t="s">
        <v>337</v>
      </c>
      <c r="H149" s="183"/>
      <c r="I149" s="184"/>
      <c r="J149" s="184"/>
      <c r="K149" s="184"/>
      <c r="L149" s="185"/>
      <c r="M149" s="189"/>
      <c r="O149" s="181"/>
      <c r="P149" s="174" t="str">
        <f>'5E A2'!J75</f>
        <v>Yaourt sucré</v>
      </c>
      <c r="Q149" s="182" t="s">
        <v>337</v>
      </c>
      <c r="R149" s="182" t="s">
        <v>337</v>
      </c>
      <c r="S149" s="182" t="s">
        <v>337</v>
      </c>
      <c r="T149" s="183"/>
      <c r="U149" s="184"/>
      <c r="V149" s="184"/>
      <c r="W149" s="184"/>
      <c r="X149" s="185"/>
      <c r="Y149" s="189"/>
    </row>
    <row r="150" spans="1:28" s="172" customFormat="1" ht="0.75" customHeight="1">
      <c r="C150" s="181"/>
      <c r="D150" s="174">
        <f>'5E A2'!J56</f>
        <v>0</v>
      </c>
      <c r="E150" s="182"/>
      <c r="F150" s="182"/>
      <c r="G150" s="182"/>
      <c r="H150" s="183"/>
      <c r="I150" s="184"/>
      <c r="J150" s="184"/>
      <c r="K150" s="184"/>
      <c r="L150" s="185"/>
      <c r="M150" s="189"/>
      <c r="O150" s="181"/>
      <c r="P150" s="174">
        <f>'5E A2'!J76</f>
        <v>0</v>
      </c>
      <c r="Q150" s="182"/>
      <c r="R150" s="182"/>
      <c r="S150" s="182"/>
      <c r="T150" s="183"/>
      <c r="U150" s="184"/>
      <c r="V150" s="184"/>
      <c r="W150" s="184"/>
      <c r="X150" s="185"/>
      <c r="Y150" s="189"/>
    </row>
    <row r="151" spans="1:28" s="172" customFormat="1" ht="22.5" customHeight="1">
      <c r="C151" s="190"/>
      <c r="D151" s="174" t="str">
        <f>'5E A2'!J57</f>
        <v>Fruit de saison</v>
      </c>
      <c r="E151" s="191" t="s">
        <v>337</v>
      </c>
      <c r="F151" s="191" t="s">
        <v>337</v>
      </c>
      <c r="G151" s="191" t="s">
        <v>337</v>
      </c>
      <c r="H151" s="192"/>
      <c r="I151" s="193"/>
      <c r="J151" s="193"/>
      <c r="K151" s="193"/>
      <c r="L151" s="194"/>
      <c r="M151" s="195"/>
      <c r="O151" s="190"/>
      <c r="P151" s="174" t="str">
        <f>'5E A2'!J77</f>
        <v xml:space="preserve">Purée de fruits </v>
      </c>
      <c r="Q151" s="191" t="s">
        <v>337</v>
      </c>
      <c r="R151" s="191" t="s">
        <v>337</v>
      </c>
      <c r="S151" s="191" t="s">
        <v>337</v>
      </c>
      <c r="T151" s="192"/>
      <c r="U151" s="193"/>
      <c r="V151" s="193"/>
      <c r="W151" s="193"/>
      <c r="X151" s="194"/>
      <c r="Y151" s="195"/>
    </row>
    <row r="152" spans="1:28" ht="15" customHeight="1">
      <c r="C152" s="264" t="s">
        <v>339</v>
      </c>
      <c r="D152" s="264"/>
      <c r="E152" s="264"/>
      <c r="F152" s="264"/>
      <c r="G152" s="264"/>
      <c r="H152" s="264"/>
      <c r="I152" s="264"/>
      <c r="J152" s="264"/>
      <c r="K152" s="264"/>
      <c r="L152" s="264"/>
      <c r="M152" s="264"/>
      <c r="O152" s="264" t="s">
        <v>339</v>
      </c>
      <c r="P152" s="264"/>
      <c r="Q152" s="264"/>
      <c r="R152" s="264"/>
      <c r="S152" s="264"/>
      <c r="T152" s="264"/>
      <c r="U152" s="264"/>
      <c r="V152" s="264"/>
      <c r="W152" s="264"/>
      <c r="X152" s="264"/>
      <c r="Y152" s="264"/>
    </row>
    <row r="153" spans="1:28">
      <c r="C153" s="196"/>
      <c r="D153" s="196"/>
      <c r="E153" s="196"/>
      <c r="F153" s="196"/>
      <c r="G153" s="196"/>
      <c r="H153" s="196"/>
      <c r="I153" s="196"/>
      <c r="J153" s="196"/>
      <c r="K153" s="196"/>
      <c r="L153" s="196"/>
      <c r="M153" s="196"/>
      <c r="O153" s="196"/>
      <c r="P153" s="196"/>
      <c r="Q153" s="196"/>
      <c r="R153" s="196"/>
      <c r="S153" s="196"/>
      <c r="T153" s="196"/>
      <c r="U153" s="196"/>
      <c r="V153" s="196"/>
      <c r="W153" s="196"/>
      <c r="X153" s="196"/>
      <c r="Y153" s="196"/>
    </row>
    <row r="154" spans="1:28">
      <c r="C154" s="265" t="s">
        <v>340</v>
      </c>
      <c r="D154" s="265"/>
      <c r="E154" s="265"/>
      <c r="F154" s="265"/>
      <c r="G154" s="265"/>
      <c r="H154" s="265"/>
      <c r="I154" s="265"/>
      <c r="J154" s="265"/>
      <c r="K154" s="265"/>
      <c r="L154" s="265"/>
      <c r="M154" s="265"/>
      <c r="O154" s="265" t="s">
        <v>340</v>
      </c>
      <c r="P154" s="265"/>
      <c r="Q154" s="265"/>
      <c r="R154" s="265"/>
      <c r="S154" s="265"/>
      <c r="T154" s="265"/>
      <c r="U154" s="265"/>
      <c r="V154" s="265"/>
      <c r="W154" s="265"/>
      <c r="X154" s="265"/>
      <c r="Y154" s="265"/>
    </row>
    <row r="155" spans="1:28" ht="115.5" customHeight="1">
      <c r="C155" s="266"/>
      <c r="D155" s="267"/>
      <c r="E155" s="267"/>
      <c r="F155" s="267"/>
      <c r="G155" s="267"/>
      <c r="H155" s="267"/>
      <c r="I155" s="267"/>
      <c r="J155" s="267"/>
      <c r="K155" s="267"/>
      <c r="L155" s="267"/>
      <c r="M155" s="268"/>
      <c r="O155" s="266"/>
      <c r="P155" s="267"/>
      <c r="Q155" s="267"/>
      <c r="R155" s="267"/>
      <c r="S155" s="267"/>
      <c r="T155" s="267"/>
      <c r="U155" s="267"/>
      <c r="V155" s="267"/>
      <c r="W155" s="267"/>
      <c r="X155" s="267"/>
      <c r="Y155" s="268"/>
    </row>
    <row r="157" spans="1:28" ht="53.25" customHeight="1">
      <c r="C157" s="150"/>
      <c r="D157" s="151"/>
      <c r="E157" s="152"/>
      <c r="F157" s="152"/>
      <c r="G157" s="152"/>
      <c r="H157" s="152"/>
      <c r="I157" s="152"/>
      <c r="J157" s="152"/>
      <c r="K157" s="152"/>
      <c r="L157" s="152"/>
      <c r="M157" s="153" t="s">
        <v>318</v>
      </c>
      <c r="O157" s="150"/>
      <c r="P157" s="151"/>
      <c r="Q157" s="152"/>
      <c r="R157" s="152"/>
      <c r="S157" s="152"/>
      <c r="T157" s="152"/>
      <c r="U157" s="152"/>
      <c r="V157" s="152"/>
      <c r="W157" s="152"/>
      <c r="X157" s="152"/>
      <c r="Y157" s="153" t="s">
        <v>318</v>
      </c>
    </row>
    <row r="158" spans="1:28" ht="5.25" customHeight="1"/>
    <row r="159" spans="1:28">
      <c r="A159" s="155" t="s">
        <v>234</v>
      </c>
      <c r="C159" s="249" t="str">
        <f>C81</f>
        <v>Année 2023/2024</v>
      </c>
      <c r="D159" s="249"/>
      <c r="E159" s="250" t="str">
        <f>+CONCATENATE("Période ",$A$8)</f>
        <v>Période 4</v>
      </c>
      <c r="F159" s="250"/>
      <c r="G159" s="250"/>
      <c r="H159" s="250"/>
      <c r="I159" s="250"/>
      <c r="J159" s="250"/>
      <c r="K159" s="250"/>
      <c r="L159" s="250"/>
      <c r="M159" s="156" t="str">
        <f>+CONCATENATE("Semaine ",$A$6)</f>
        <v>Semaine 9</v>
      </c>
      <c r="O159" s="249" t="str">
        <f>+C159</f>
        <v>Année 2023/2024</v>
      </c>
      <c r="P159" s="249"/>
      <c r="Q159" s="250" t="str">
        <f>+CONCATENATE("Période ",$A$8)</f>
        <v>Période 4</v>
      </c>
      <c r="R159" s="250"/>
      <c r="S159" s="250"/>
      <c r="T159" s="250"/>
      <c r="U159" s="250"/>
      <c r="V159" s="250"/>
      <c r="W159" s="250"/>
      <c r="X159" s="250"/>
      <c r="Y159" s="156" t="str">
        <f>+CONCATENATE("Semaine ",$A$6+1)</f>
        <v>Semaine 10</v>
      </c>
    </row>
    <row r="160" spans="1:28">
      <c r="A160" s="157">
        <f>A82+14</f>
        <v>45012</v>
      </c>
      <c r="C160" s="158"/>
      <c r="D160" s="158"/>
      <c r="E160" s="159"/>
      <c r="F160" s="159"/>
      <c r="G160" s="159"/>
      <c r="H160" s="159"/>
      <c r="I160" s="159"/>
      <c r="J160" s="159"/>
      <c r="K160" s="159"/>
      <c r="L160" s="159"/>
      <c r="M160" s="160"/>
      <c r="O160" s="158"/>
      <c r="P160" s="158"/>
      <c r="Q160" s="159"/>
      <c r="R160" s="159"/>
      <c r="S160" s="159"/>
      <c r="T160" s="159"/>
      <c r="U160" s="159"/>
      <c r="V160" s="159"/>
      <c r="W160" s="159"/>
      <c r="X160" s="159"/>
      <c r="Y160" s="160"/>
    </row>
    <row r="161" spans="1:28" ht="15.75">
      <c r="A161" s="155" t="s">
        <v>320</v>
      </c>
      <c r="C161" s="161" t="s">
        <v>321</v>
      </c>
      <c r="D161" s="251" t="s">
        <v>322</v>
      </c>
      <c r="E161" s="251"/>
      <c r="F161" s="251"/>
      <c r="G161" s="251"/>
      <c r="H161" s="251"/>
      <c r="I161" s="251"/>
      <c r="J161" s="251"/>
      <c r="K161" s="251"/>
      <c r="L161" s="251"/>
      <c r="M161" s="251"/>
      <c r="O161" s="161" t="s">
        <v>321</v>
      </c>
      <c r="P161" s="251" t="s">
        <v>322</v>
      </c>
      <c r="Q161" s="251"/>
      <c r="R161" s="251"/>
      <c r="S161" s="251"/>
      <c r="T161" s="251"/>
      <c r="U161" s="251"/>
      <c r="V161" s="251"/>
      <c r="W161" s="251"/>
      <c r="X161" s="251"/>
      <c r="Y161" s="251"/>
    </row>
    <row r="162" spans="1:28">
      <c r="A162" s="162">
        <f>A84+2</f>
        <v>13</v>
      </c>
    </row>
    <row r="163" spans="1:28" ht="18" customHeight="1">
      <c r="A163" s="155" t="s">
        <v>4</v>
      </c>
      <c r="C163" s="161" t="s">
        <v>323</v>
      </c>
      <c r="O163" s="161" t="s">
        <v>323</v>
      </c>
    </row>
    <row r="164" spans="1:28">
      <c r="A164" s="162">
        <f>A86</f>
        <v>4</v>
      </c>
    </row>
    <row r="165" spans="1:28" ht="63" customHeight="1">
      <c r="C165" s="260" t="s">
        <v>324</v>
      </c>
      <c r="D165" s="260"/>
      <c r="E165" s="260"/>
      <c r="F165" s="260"/>
      <c r="G165" s="260"/>
      <c r="H165" s="260"/>
      <c r="I165" s="260"/>
      <c r="J165" s="260"/>
      <c r="K165" s="260"/>
      <c r="L165" s="260"/>
      <c r="M165" s="260"/>
      <c r="O165" s="260" t="s">
        <v>324</v>
      </c>
      <c r="P165" s="260"/>
      <c r="Q165" s="260"/>
      <c r="R165" s="260"/>
      <c r="S165" s="260"/>
      <c r="T165" s="260"/>
      <c r="U165" s="260"/>
      <c r="V165" s="260"/>
      <c r="W165" s="260"/>
      <c r="X165" s="260"/>
      <c r="Y165" s="260"/>
    </row>
    <row r="166" spans="1:28" ht="9" customHeight="1"/>
    <row r="167" spans="1:28" ht="15" customHeight="1">
      <c r="E167" s="163"/>
      <c r="G167" s="164"/>
      <c r="H167" s="261" t="s">
        <v>325</v>
      </c>
      <c r="I167" s="262"/>
      <c r="J167" s="262"/>
      <c r="K167" s="262"/>
      <c r="L167" s="262"/>
      <c r="M167" s="263"/>
      <c r="Q167" s="163"/>
      <c r="S167" s="164"/>
      <c r="T167" s="261" t="s">
        <v>325</v>
      </c>
      <c r="U167" s="262"/>
      <c r="V167" s="262"/>
      <c r="W167" s="262"/>
      <c r="X167" s="262"/>
      <c r="Y167" s="263"/>
    </row>
    <row r="168" spans="1:28" ht="39" customHeight="1">
      <c r="E168" s="165"/>
      <c r="F168" s="166"/>
      <c r="G168" s="167"/>
      <c r="H168" s="252" t="s">
        <v>326</v>
      </c>
      <c r="I168" s="254" t="s">
        <v>327</v>
      </c>
      <c r="J168" s="254" t="s">
        <v>328</v>
      </c>
      <c r="K168" s="254" t="s">
        <v>329</v>
      </c>
      <c r="L168" s="256" t="s">
        <v>330</v>
      </c>
      <c r="M168" s="258" t="s">
        <v>331</v>
      </c>
      <c r="Q168" s="165"/>
      <c r="R168" s="166"/>
      <c r="S168" s="167"/>
      <c r="T168" s="252" t="s">
        <v>326</v>
      </c>
      <c r="U168" s="254" t="s">
        <v>327</v>
      </c>
      <c r="V168" s="254" t="s">
        <v>328</v>
      </c>
      <c r="W168" s="254" t="s">
        <v>329</v>
      </c>
      <c r="X168" s="256" t="s">
        <v>330</v>
      </c>
      <c r="Y168" s="258" t="s">
        <v>331</v>
      </c>
    </row>
    <row r="169" spans="1:28" ht="15.75">
      <c r="C169" s="168" t="s">
        <v>332</v>
      </c>
      <c r="D169" s="169" t="s">
        <v>333</v>
      </c>
      <c r="E169" s="170" t="s">
        <v>334</v>
      </c>
      <c r="F169" s="170" t="s">
        <v>335</v>
      </c>
      <c r="G169" s="170" t="s">
        <v>336</v>
      </c>
      <c r="H169" s="253"/>
      <c r="I169" s="255"/>
      <c r="J169" s="255"/>
      <c r="K169" s="255"/>
      <c r="L169" s="257"/>
      <c r="M169" s="259"/>
      <c r="O169" s="168" t="s">
        <v>332</v>
      </c>
      <c r="P169" s="171" t="s">
        <v>333</v>
      </c>
      <c r="Q169" s="170" t="s">
        <v>334</v>
      </c>
      <c r="R169" s="170" t="s">
        <v>335</v>
      </c>
      <c r="S169" s="170" t="s">
        <v>336</v>
      </c>
      <c r="T169" s="253"/>
      <c r="U169" s="255"/>
      <c r="V169" s="255"/>
      <c r="W169" s="255"/>
      <c r="X169" s="257"/>
      <c r="Y169" s="259"/>
    </row>
    <row r="170" spans="1:28" s="172" customFormat="1" ht="22.5" customHeight="1">
      <c r="C170" s="173" t="s">
        <v>12</v>
      </c>
      <c r="D170" s="180" t="str">
        <f>'5E A2'!B86</f>
        <v>Radis beurre</v>
      </c>
      <c r="E170" s="175" t="s">
        <v>337</v>
      </c>
      <c r="F170" s="175" t="s">
        <v>337</v>
      </c>
      <c r="G170" s="175" t="s">
        <v>337</v>
      </c>
      <c r="H170" s="176"/>
      <c r="I170" s="177"/>
      <c r="J170" s="177"/>
      <c r="K170" s="177"/>
      <c r="L170" s="178"/>
      <c r="M170" s="179"/>
      <c r="O170" s="173" t="s">
        <v>12</v>
      </c>
      <c r="P170" s="180" t="str">
        <f>'5E A2'!B107</f>
        <v>Salade Méditerranéenne</v>
      </c>
      <c r="Q170" s="175" t="s">
        <v>337</v>
      </c>
      <c r="R170" s="175" t="s">
        <v>337</v>
      </c>
      <c r="S170" s="175" t="s">
        <v>337</v>
      </c>
      <c r="T170" s="176"/>
      <c r="U170" s="177"/>
      <c r="V170" s="177"/>
      <c r="W170" s="177"/>
      <c r="X170" s="178"/>
      <c r="Y170" s="179"/>
    </row>
    <row r="171" spans="1:28" s="172" customFormat="1" ht="0.75" customHeight="1">
      <c r="C171" s="181"/>
      <c r="D171" s="174">
        <f>'5E A2'!B87</f>
        <v>0</v>
      </c>
      <c r="E171" s="182"/>
      <c r="F171" s="182"/>
      <c r="G171" s="182"/>
      <c r="H171" s="183"/>
      <c r="I171" s="184"/>
      <c r="J171" s="184"/>
      <c r="K171" s="184"/>
      <c r="L171" s="185"/>
      <c r="M171" s="186"/>
      <c r="O171" s="181"/>
      <c r="P171" s="174" t="str">
        <f>'5E A2'!B108</f>
        <v>P. de terre, champignon cru, radis, carotte râpée, vgtte</v>
      </c>
      <c r="Q171" s="182"/>
      <c r="R171" s="182"/>
      <c r="S171" s="182"/>
      <c r="T171" s="183"/>
      <c r="U171" s="184"/>
      <c r="V171" s="184"/>
      <c r="W171" s="184"/>
      <c r="X171" s="185"/>
      <c r="Y171" s="186"/>
    </row>
    <row r="172" spans="1:28" s="172" customFormat="1" ht="22.5" hidden="1" customHeight="1">
      <c r="C172" s="181"/>
      <c r="D172" s="174">
        <f>'5E A2'!B88</f>
        <v>0</v>
      </c>
      <c r="E172" s="182"/>
      <c r="F172" s="182"/>
      <c r="G172" s="182"/>
      <c r="H172" s="183"/>
      <c r="I172" s="184"/>
      <c r="J172" s="184"/>
      <c r="K172" s="184"/>
      <c r="L172" s="185"/>
      <c r="M172" s="186"/>
      <c r="O172" s="181"/>
      <c r="P172" s="174">
        <f>'5E A2'!B109</f>
        <v>0</v>
      </c>
      <c r="Q172" s="182"/>
      <c r="R172" s="182"/>
      <c r="S172" s="182"/>
      <c r="T172" s="183"/>
      <c r="U172" s="184"/>
      <c r="V172" s="184"/>
      <c r="W172" s="184"/>
      <c r="X172" s="185"/>
      <c r="Y172" s="186"/>
    </row>
    <row r="173" spans="1:28" s="172" customFormat="1" ht="20.25" customHeight="1">
      <c r="C173" s="187">
        <f>O143+3</f>
        <v>45012</v>
      </c>
      <c r="D173" s="174" t="str">
        <f>'5E A2'!B89</f>
        <v xml:space="preserve">Hachis végétarien* </v>
      </c>
      <c r="E173" s="182" t="s">
        <v>337</v>
      </c>
      <c r="F173" s="182" t="s">
        <v>337</v>
      </c>
      <c r="G173" s="182" t="s">
        <v>337</v>
      </c>
      <c r="H173" s="183"/>
      <c r="I173" s="184"/>
      <c r="J173" s="184"/>
      <c r="K173" s="184"/>
      <c r="L173" s="185"/>
      <c r="M173" s="186"/>
      <c r="O173" s="187">
        <f>+C221+3</f>
        <v>45019</v>
      </c>
      <c r="P173" s="174" t="str">
        <f>'5E A2'!B110</f>
        <v>Bœuf bourguignon</v>
      </c>
      <c r="Q173" s="182" t="s">
        <v>337</v>
      </c>
      <c r="R173" s="182" t="s">
        <v>337</v>
      </c>
      <c r="S173" s="182" t="s">
        <v>337</v>
      </c>
      <c r="T173" s="183"/>
      <c r="U173" s="184"/>
      <c r="V173" s="184"/>
      <c r="W173" s="184"/>
      <c r="X173" s="185"/>
      <c r="Y173" s="186"/>
      <c r="AB173" s="188"/>
    </row>
    <row r="174" spans="1:28" s="172" customFormat="1" ht="22.5" hidden="1" customHeight="1">
      <c r="C174" s="187"/>
      <c r="D174" s="174" t="str">
        <f>'5E A2'!B90</f>
        <v>Purée de pommes de terre, lentilles vertes bio, sauce tomate, oignons</v>
      </c>
      <c r="E174" s="182"/>
      <c r="F174" s="182"/>
      <c r="G174" s="182"/>
      <c r="H174" s="183"/>
      <c r="I174" s="184"/>
      <c r="J174" s="184"/>
      <c r="K174" s="184"/>
      <c r="L174" s="185"/>
      <c r="M174" s="186"/>
      <c r="O174" s="187"/>
      <c r="P174" s="174" t="str">
        <f>'5E A2'!B111</f>
        <v xml:space="preserve">Bœuf, carottes, oignons, thym, laurier </v>
      </c>
      <c r="Q174" s="182"/>
      <c r="R174" s="182"/>
      <c r="S174" s="182"/>
      <c r="T174" s="183"/>
      <c r="U174" s="184"/>
      <c r="V174" s="184"/>
      <c r="W174" s="184"/>
      <c r="X174" s="185"/>
      <c r="Y174" s="186"/>
      <c r="AB174" s="188"/>
    </row>
    <row r="175" spans="1:28" s="172" customFormat="1" ht="0.75" customHeight="1">
      <c r="C175" s="187"/>
      <c r="D175" s="174">
        <f>'5E A2'!B91</f>
        <v>0</v>
      </c>
      <c r="E175" s="182"/>
      <c r="F175" s="182"/>
      <c r="G175" s="182"/>
      <c r="H175" s="183"/>
      <c r="I175" s="184"/>
      <c r="J175" s="184"/>
      <c r="K175" s="184"/>
      <c r="L175" s="185"/>
      <c r="M175" s="186"/>
      <c r="O175" s="187"/>
      <c r="P175" s="174">
        <f>'5E A2'!B112</f>
        <v>0</v>
      </c>
      <c r="Q175" s="182"/>
      <c r="R175" s="182"/>
      <c r="S175" s="182"/>
      <c r="T175" s="183"/>
      <c r="U175" s="184"/>
      <c r="V175" s="184"/>
      <c r="W175" s="184"/>
      <c r="X175" s="185"/>
      <c r="Y175" s="186"/>
      <c r="AB175" s="188"/>
    </row>
    <row r="176" spans="1:28" s="172" customFormat="1" ht="21.75" customHeight="1">
      <c r="C176" s="186"/>
      <c r="D176" s="174" t="str">
        <f>'5E A2'!B92</f>
        <v xml:space="preserve"> - </v>
      </c>
      <c r="E176" s="182" t="s">
        <v>337</v>
      </c>
      <c r="F176" s="182" t="s">
        <v>337</v>
      </c>
      <c r="G176" s="182" t="s">
        <v>337</v>
      </c>
      <c r="H176" s="183"/>
      <c r="I176" s="184"/>
      <c r="J176" s="184"/>
      <c r="K176" s="184"/>
      <c r="L176" s="185"/>
      <c r="M176" s="189"/>
      <c r="O176" s="186"/>
      <c r="P176" s="174" t="str">
        <f>'5E A2'!B113</f>
        <v>Chou-fleur au paprika</v>
      </c>
      <c r="Q176" s="182" t="s">
        <v>337</v>
      </c>
      <c r="R176" s="182" t="s">
        <v>337</v>
      </c>
      <c r="S176" s="182" t="s">
        <v>337</v>
      </c>
      <c r="T176" s="183"/>
      <c r="U176" s="184"/>
      <c r="V176" s="184"/>
      <c r="W176" s="184"/>
      <c r="X176" s="185"/>
      <c r="Y176" s="189"/>
    </row>
    <row r="177" spans="3:28" s="172" customFormat="1" ht="2.25" hidden="1" customHeight="1">
      <c r="C177" s="186"/>
      <c r="D177" s="174">
        <f>'5E A2'!B93</f>
        <v>0</v>
      </c>
      <c r="E177" s="182"/>
      <c r="F177" s="182"/>
      <c r="G177" s="182"/>
      <c r="H177" s="183"/>
      <c r="I177" s="184"/>
      <c r="J177" s="184"/>
      <c r="K177" s="184"/>
      <c r="L177" s="185"/>
      <c r="M177" s="189"/>
      <c r="O177" s="186"/>
      <c r="P177" s="174">
        <f>'5E A2'!B114</f>
        <v>0</v>
      </c>
      <c r="Q177" s="182"/>
      <c r="R177" s="182"/>
      <c r="S177" s="182"/>
      <c r="T177" s="183"/>
      <c r="U177" s="184"/>
      <c r="V177" s="184"/>
      <c r="W177" s="184"/>
      <c r="X177" s="185"/>
      <c r="Y177" s="189"/>
    </row>
    <row r="178" spans="3:28" s="172" customFormat="1" ht="22.5" hidden="1" customHeight="1">
      <c r="C178" s="186"/>
      <c r="D178" s="174">
        <f>'5E A2'!B94</f>
        <v>0</v>
      </c>
      <c r="E178" s="182"/>
      <c r="F178" s="182"/>
      <c r="G178" s="182"/>
      <c r="H178" s="183"/>
      <c r="I178" s="184"/>
      <c r="J178" s="184"/>
      <c r="K178" s="184"/>
      <c r="L178" s="185"/>
      <c r="M178" s="189"/>
      <c r="O178" s="186"/>
      <c r="P178" s="174">
        <f>'5E A2'!B115</f>
        <v>0</v>
      </c>
      <c r="Q178" s="182"/>
      <c r="R178" s="182"/>
      <c r="S178" s="182"/>
      <c r="T178" s="183"/>
      <c r="U178" s="184"/>
      <c r="V178" s="184"/>
      <c r="W178" s="184"/>
      <c r="X178" s="185"/>
      <c r="Y178" s="189"/>
    </row>
    <row r="179" spans="3:28" s="172" customFormat="1" ht="22.5" customHeight="1">
      <c r="C179" s="181"/>
      <c r="D179" s="174" t="str">
        <f>'5E A2'!B95</f>
        <v>Chanteneige</v>
      </c>
      <c r="E179" s="182" t="s">
        <v>337</v>
      </c>
      <c r="F179" s="182" t="s">
        <v>337</v>
      </c>
      <c r="G179" s="182" t="s">
        <v>337</v>
      </c>
      <c r="H179" s="183"/>
      <c r="I179" s="184"/>
      <c r="J179" s="184"/>
      <c r="K179" s="184"/>
      <c r="L179" s="185"/>
      <c r="M179" s="189"/>
      <c r="O179" s="181"/>
      <c r="P179" s="174" t="str">
        <f>'5E A2'!B116</f>
        <v>Vache qui rit</v>
      </c>
      <c r="Q179" s="182" t="s">
        <v>337</v>
      </c>
      <c r="R179" s="182" t="s">
        <v>337</v>
      </c>
      <c r="S179" s="182" t="s">
        <v>337</v>
      </c>
      <c r="T179" s="183"/>
      <c r="U179" s="184"/>
      <c r="V179" s="184"/>
      <c r="W179" s="184"/>
      <c r="X179" s="185"/>
      <c r="Y179" s="189"/>
    </row>
    <row r="180" spans="3:28" s="172" customFormat="1" ht="0.75" customHeight="1">
      <c r="C180" s="181"/>
      <c r="D180" s="174">
        <f>'5E A2'!B96</f>
        <v>0</v>
      </c>
      <c r="E180" s="182"/>
      <c r="F180" s="182"/>
      <c r="G180" s="182"/>
      <c r="H180" s="183"/>
      <c r="I180" s="184"/>
      <c r="J180" s="184"/>
      <c r="K180" s="184"/>
      <c r="L180" s="185"/>
      <c r="M180" s="189"/>
      <c r="O180" s="181"/>
      <c r="P180" s="174">
        <f>'5E A2'!B117</f>
        <v>0</v>
      </c>
      <c r="Q180" s="182"/>
      <c r="R180" s="182"/>
      <c r="S180" s="182"/>
      <c r="T180" s="183"/>
      <c r="U180" s="184"/>
      <c r="V180" s="184"/>
      <c r="W180" s="184"/>
      <c r="X180" s="185"/>
      <c r="Y180" s="189"/>
    </row>
    <row r="181" spans="3:28" s="172" customFormat="1" ht="22.5" customHeight="1">
      <c r="C181" s="190"/>
      <c r="D181" s="174" t="str">
        <f>'5E A2'!B97</f>
        <v xml:space="preserve">Gélifié vanille </v>
      </c>
      <c r="E181" s="191" t="s">
        <v>337</v>
      </c>
      <c r="F181" s="191" t="s">
        <v>337</v>
      </c>
      <c r="G181" s="191" t="s">
        <v>337</v>
      </c>
      <c r="H181" s="192"/>
      <c r="I181" s="193"/>
      <c r="J181" s="193"/>
      <c r="K181" s="193"/>
      <c r="L181" s="194"/>
      <c r="M181" s="195"/>
      <c r="O181" s="190"/>
      <c r="P181" s="174" t="str">
        <f>'5E A2'!B118</f>
        <v xml:space="preserve">Velouté aux fruits </v>
      </c>
      <c r="Q181" s="191" t="s">
        <v>337</v>
      </c>
      <c r="R181" s="191" t="s">
        <v>337</v>
      </c>
      <c r="S181" s="191" t="s">
        <v>337</v>
      </c>
      <c r="T181" s="192"/>
      <c r="U181" s="193"/>
      <c r="V181" s="193"/>
      <c r="W181" s="193"/>
      <c r="X181" s="194"/>
      <c r="Y181" s="195"/>
    </row>
    <row r="182" spans="3:28" s="172" customFormat="1" ht="22.5" customHeight="1">
      <c r="C182" s="173" t="s">
        <v>14</v>
      </c>
      <c r="D182" s="180" t="str">
        <f>'5E A2'!D86</f>
        <v>Œuf dur mayonnaise</v>
      </c>
      <c r="E182" s="175" t="s">
        <v>337</v>
      </c>
      <c r="F182" s="175" t="s">
        <v>337</v>
      </c>
      <c r="G182" s="175" t="s">
        <v>337</v>
      </c>
      <c r="H182" s="176"/>
      <c r="I182" s="177"/>
      <c r="J182" s="177"/>
      <c r="K182" s="177"/>
      <c r="L182" s="178"/>
      <c r="M182" s="179"/>
      <c r="O182" s="173" t="s">
        <v>14</v>
      </c>
      <c r="P182" s="180" t="str">
        <f>'5E A2'!D107</f>
        <v>Cake salé maison</v>
      </c>
      <c r="Q182" s="175" t="s">
        <v>337</v>
      </c>
      <c r="R182" s="175" t="s">
        <v>337</v>
      </c>
      <c r="S182" s="175" t="s">
        <v>337</v>
      </c>
      <c r="T182" s="176"/>
      <c r="U182" s="177"/>
      <c r="V182" s="177"/>
      <c r="W182" s="177"/>
      <c r="X182" s="178"/>
      <c r="Y182" s="179"/>
    </row>
    <row r="183" spans="3:28" s="172" customFormat="1" ht="0.75" customHeight="1">
      <c r="C183" s="181"/>
      <c r="D183" s="174">
        <f>'5E A2'!D87</f>
        <v>0</v>
      </c>
      <c r="E183" s="182"/>
      <c r="F183" s="182"/>
      <c r="G183" s="182"/>
      <c r="H183" s="183"/>
      <c r="I183" s="184"/>
      <c r="J183" s="184"/>
      <c r="K183" s="184"/>
      <c r="L183" s="185"/>
      <c r="M183" s="186"/>
      <c r="O183" s="181"/>
      <c r="P183" s="174" t="str">
        <f>'5E A2'!D108</f>
        <v xml:space="preserve">Farine, lait, œuf, fromage </v>
      </c>
      <c r="Q183" s="182"/>
      <c r="R183" s="182"/>
      <c r="S183" s="182"/>
      <c r="T183" s="183"/>
      <c r="U183" s="184"/>
      <c r="V183" s="184"/>
      <c r="W183" s="184"/>
      <c r="X183" s="185"/>
      <c r="Y183" s="186"/>
    </row>
    <row r="184" spans="3:28" s="172" customFormat="1" ht="22.5" hidden="1" customHeight="1">
      <c r="C184" s="181"/>
      <c r="D184" s="174">
        <f>'5E A2'!D88</f>
        <v>0</v>
      </c>
      <c r="E184" s="182"/>
      <c r="F184" s="182"/>
      <c r="G184" s="182"/>
      <c r="H184" s="183"/>
      <c r="I184" s="184"/>
      <c r="J184" s="184"/>
      <c r="K184" s="184"/>
      <c r="L184" s="185"/>
      <c r="M184" s="186"/>
      <c r="O184" s="181"/>
      <c r="P184" s="174">
        <f>'5E A2'!D109</f>
        <v>0</v>
      </c>
      <c r="Q184" s="182"/>
      <c r="R184" s="182"/>
      <c r="S184" s="182"/>
      <c r="T184" s="183"/>
      <c r="U184" s="184"/>
      <c r="V184" s="184"/>
      <c r="W184" s="184"/>
      <c r="X184" s="185"/>
      <c r="Y184" s="186"/>
    </row>
    <row r="185" spans="3:28" s="172" customFormat="1" ht="20.25" customHeight="1">
      <c r="C185" s="187">
        <f>+C173+1</f>
        <v>45013</v>
      </c>
      <c r="D185" s="174" t="str">
        <f>'5E A2'!D89</f>
        <v>Paupiette de veau sauce échalote</v>
      </c>
      <c r="E185" s="182" t="s">
        <v>337</v>
      </c>
      <c r="F185" s="182" t="s">
        <v>337</v>
      </c>
      <c r="G185" s="182" t="s">
        <v>337</v>
      </c>
      <c r="H185" s="183"/>
      <c r="I185" s="184"/>
      <c r="J185" s="184"/>
      <c r="K185" s="184"/>
      <c r="L185" s="185"/>
      <c r="M185" s="186"/>
      <c r="O185" s="187">
        <f>+O173+1</f>
        <v>45020</v>
      </c>
      <c r="P185" s="174" t="str">
        <f>'5E A2'!D110</f>
        <v>Poisson façon meunière  + citron</v>
      </c>
      <c r="Q185" s="182" t="s">
        <v>337</v>
      </c>
      <c r="R185" s="182" t="s">
        <v>337</v>
      </c>
      <c r="S185" s="182" t="s">
        <v>337</v>
      </c>
      <c r="T185" s="183"/>
      <c r="U185" s="184"/>
      <c r="V185" s="184"/>
      <c r="W185" s="184"/>
      <c r="X185" s="185"/>
      <c r="Y185" s="186"/>
      <c r="AB185" s="188"/>
    </row>
    <row r="186" spans="3:28" s="172" customFormat="1" ht="22.5" hidden="1" customHeight="1">
      <c r="C186" s="187"/>
      <c r="D186" s="174" t="str">
        <f>'5E A2'!D90</f>
        <v>Fond, échalotes, roux, ass</v>
      </c>
      <c r="E186" s="182"/>
      <c r="F186" s="182"/>
      <c r="G186" s="182"/>
      <c r="H186" s="183"/>
      <c r="I186" s="184"/>
      <c r="J186" s="184"/>
      <c r="K186" s="184"/>
      <c r="L186" s="185"/>
      <c r="M186" s="186"/>
      <c r="O186" s="187"/>
      <c r="P186" s="174">
        <f>'5E A2'!D111</f>
        <v>0</v>
      </c>
      <c r="Q186" s="182"/>
      <c r="R186" s="182"/>
      <c r="S186" s="182"/>
      <c r="T186" s="183"/>
      <c r="U186" s="184"/>
      <c r="V186" s="184"/>
      <c r="W186" s="184"/>
      <c r="X186" s="185"/>
      <c r="Y186" s="186"/>
      <c r="AB186" s="188"/>
    </row>
    <row r="187" spans="3:28" s="172" customFormat="1" ht="0.75" customHeight="1">
      <c r="C187" s="187"/>
      <c r="D187" s="174">
        <f>'5E A2'!D91</f>
        <v>0</v>
      </c>
      <c r="E187" s="182"/>
      <c r="F187" s="182"/>
      <c r="G187" s="182"/>
      <c r="H187" s="183"/>
      <c r="I187" s="184"/>
      <c r="J187" s="184"/>
      <c r="K187" s="184"/>
      <c r="L187" s="185"/>
      <c r="M187" s="186"/>
      <c r="O187" s="187"/>
      <c r="P187" s="174">
        <f>'5E A2'!D112</f>
        <v>0</v>
      </c>
      <c r="Q187" s="182"/>
      <c r="R187" s="182"/>
      <c r="S187" s="182"/>
      <c r="T187" s="183"/>
      <c r="U187" s="184"/>
      <c r="V187" s="184"/>
      <c r="W187" s="184"/>
      <c r="X187" s="185"/>
      <c r="Y187" s="186"/>
      <c r="AB187" s="188"/>
    </row>
    <row r="188" spans="3:28" s="172" customFormat="1" ht="21.75" customHeight="1">
      <c r="C188" s="186"/>
      <c r="D188" s="174" t="str">
        <f>'5E A2'!D92</f>
        <v>Carottes rissolées</v>
      </c>
      <c r="E188" s="182" t="s">
        <v>337</v>
      </c>
      <c r="F188" s="182" t="s">
        <v>337</v>
      </c>
      <c r="G188" s="182" t="s">
        <v>337</v>
      </c>
      <c r="H188" s="183"/>
      <c r="I188" s="184"/>
      <c r="J188" s="184"/>
      <c r="K188" s="184"/>
      <c r="L188" s="185"/>
      <c r="M188" s="189"/>
      <c r="O188" s="186"/>
      <c r="P188" s="174" t="str">
        <f>'5E A2'!D113</f>
        <v>Duo de haricots</v>
      </c>
      <c r="Q188" s="182" t="s">
        <v>337</v>
      </c>
      <c r="R188" s="182" t="s">
        <v>337</v>
      </c>
      <c r="S188" s="182" t="s">
        <v>337</v>
      </c>
      <c r="T188" s="183"/>
      <c r="U188" s="184"/>
      <c r="V188" s="184"/>
      <c r="W188" s="184"/>
      <c r="X188" s="185"/>
      <c r="Y188" s="189"/>
    </row>
    <row r="189" spans="3:28" s="172" customFormat="1" ht="2.25" hidden="1" customHeight="1">
      <c r="C189" s="186"/>
      <c r="D189" s="174">
        <f>'5E A2'!D93</f>
        <v>0</v>
      </c>
      <c r="E189" s="182"/>
      <c r="F189" s="182"/>
      <c r="G189" s="182"/>
      <c r="H189" s="183"/>
      <c r="I189" s="184"/>
      <c r="J189" s="184"/>
      <c r="K189" s="184"/>
      <c r="L189" s="185"/>
      <c r="M189" s="189"/>
      <c r="O189" s="186"/>
      <c r="P189" s="174">
        <f>'5E A2'!D114</f>
        <v>0</v>
      </c>
      <c r="Q189" s="182"/>
      <c r="R189" s="182"/>
      <c r="S189" s="182"/>
      <c r="T189" s="183"/>
      <c r="U189" s="184"/>
      <c r="V189" s="184"/>
      <c r="W189" s="184"/>
      <c r="X189" s="185"/>
      <c r="Y189" s="189"/>
    </row>
    <row r="190" spans="3:28" s="172" customFormat="1" ht="22.5" hidden="1" customHeight="1">
      <c r="C190" s="186"/>
      <c r="D190" s="174">
        <f>'5E A2'!D94</f>
        <v>0</v>
      </c>
      <c r="E190" s="182"/>
      <c r="F190" s="182"/>
      <c r="G190" s="182"/>
      <c r="H190" s="183"/>
      <c r="I190" s="184"/>
      <c r="J190" s="184"/>
      <c r="K190" s="184"/>
      <c r="L190" s="185"/>
      <c r="M190" s="189"/>
      <c r="O190" s="186"/>
      <c r="P190" s="174">
        <f>'5E A2'!D115</f>
        <v>0</v>
      </c>
      <c r="Q190" s="182"/>
      <c r="R190" s="182"/>
      <c r="S190" s="182"/>
      <c r="T190" s="183"/>
      <c r="U190" s="184"/>
      <c r="V190" s="184"/>
      <c r="W190" s="184"/>
      <c r="X190" s="185"/>
      <c r="Y190" s="189"/>
    </row>
    <row r="191" spans="3:28" s="172" customFormat="1" ht="22.5" customHeight="1">
      <c r="C191" s="181"/>
      <c r="D191" s="174" t="str">
        <f>'5E A2'!D95</f>
        <v>Yaourt aromatisé</v>
      </c>
      <c r="E191" s="182" t="s">
        <v>337</v>
      </c>
      <c r="F191" s="182" t="s">
        <v>337</v>
      </c>
      <c r="G191" s="182" t="s">
        <v>337</v>
      </c>
      <c r="H191" s="183"/>
      <c r="I191" s="184"/>
      <c r="J191" s="184"/>
      <c r="K191" s="184"/>
      <c r="L191" s="185"/>
      <c r="M191" s="189"/>
      <c r="O191" s="181"/>
      <c r="P191" s="174" t="str">
        <f>'5E A2'!D116</f>
        <v xml:space="preserve">Yaourt sucré </v>
      </c>
      <c r="Q191" s="182" t="s">
        <v>337</v>
      </c>
      <c r="R191" s="182" t="s">
        <v>337</v>
      </c>
      <c r="S191" s="182" t="s">
        <v>337</v>
      </c>
      <c r="T191" s="183"/>
      <c r="U191" s="184"/>
      <c r="V191" s="184"/>
      <c r="W191" s="184"/>
      <c r="X191" s="185"/>
      <c r="Y191" s="189"/>
    </row>
    <row r="192" spans="3:28" s="172" customFormat="1" ht="0.75" customHeight="1">
      <c r="C192" s="181"/>
      <c r="D192" s="174">
        <f>'5E A2'!D96</f>
        <v>0</v>
      </c>
      <c r="E192" s="182"/>
      <c r="F192" s="182"/>
      <c r="G192" s="182"/>
      <c r="H192" s="183"/>
      <c r="I192" s="184"/>
      <c r="J192" s="184"/>
      <c r="K192" s="184"/>
      <c r="L192" s="185"/>
      <c r="M192" s="189"/>
      <c r="O192" s="181"/>
      <c r="P192" s="174">
        <f>'5E A2'!D117</f>
        <v>0</v>
      </c>
      <c r="Q192" s="182"/>
      <c r="R192" s="182"/>
      <c r="S192" s="182"/>
      <c r="T192" s="183"/>
      <c r="U192" s="184"/>
      <c r="V192" s="184"/>
      <c r="W192" s="184"/>
      <c r="X192" s="185"/>
      <c r="Y192" s="189"/>
    </row>
    <row r="193" spans="3:28" s="172" customFormat="1" ht="22.5" customHeight="1">
      <c r="C193" s="190"/>
      <c r="D193" s="174" t="str">
        <f>'5E A2'!D97</f>
        <v>Fruit de saison</v>
      </c>
      <c r="E193" s="191" t="s">
        <v>337</v>
      </c>
      <c r="F193" s="191" t="s">
        <v>337</v>
      </c>
      <c r="G193" s="191" t="s">
        <v>337</v>
      </c>
      <c r="H193" s="192"/>
      <c r="I193" s="193"/>
      <c r="J193" s="193"/>
      <c r="K193" s="193"/>
      <c r="L193" s="194"/>
      <c r="M193" s="195"/>
      <c r="O193" s="190"/>
      <c r="P193" s="174" t="str">
        <f>'5E A2'!D118</f>
        <v xml:space="preserve">Purée de fruits </v>
      </c>
      <c r="Q193" s="191" t="s">
        <v>337</v>
      </c>
      <c r="R193" s="191" t="s">
        <v>337</v>
      </c>
      <c r="S193" s="191" t="s">
        <v>337</v>
      </c>
      <c r="T193" s="192"/>
      <c r="U193" s="193"/>
      <c r="V193" s="193"/>
      <c r="W193" s="193"/>
      <c r="X193" s="194"/>
      <c r="Y193" s="195"/>
    </row>
    <row r="194" spans="3:28" s="172" customFormat="1" ht="22.5" customHeight="1">
      <c r="C194" s="173" t="s">
        <v>15</v>
      </c>
      <c r="D194" s="180" t="str">
        <f>'5E A2'!F86</f>
        <v xml:space="preserve">Salade Indienne </v>
      </c>
      <c r="E194" s="175" t="s">
        <v>337</v>
      </c>
      <c r="F194" s="175" t="s">
        <v>337</v>
      </c>
      <c r="G194" s="175" t="s">
        <v>337</v>
      </c>
      <c r="H194" s="176"/>
      <c r="I194" s="177"/>
      <c r="J194" s="177"/>
      <c r="K194" s="177"/>
      <c r="L194" s="178"/>
      <c r="M194" s="179"/>
      <c r="O194" s="173" t="s">
        <v>15</v>
      </c>
      <c r="P194" s="180" t="str">
        <f>'5E A2'!F107</f>
        <v>Salade de chou rouge</v>
      </c>
      <c r="Q194" s="175" t="s">
        <v>337</v>
      </c>
      <c r="R194" s="175" t="s">
        <v>337</v>
      </c>
      <c r="S194" s="175" t="s">
        <v>337</v>
      </c>
      <c r="T194" s="176"/>
      <c r="U194" s="177"/>
      <c r="V194" s="177"/>
      <c r="W194" s="177"/>
      <c r="X194" s="178"/>
      <c r="Y194" s="179"/>
    </row>
    <row r="195" spans="3:28" s="172" customFormat="1" ht="0.75" customHeight="1">
      <c r="C195" s="181"/>
      <c r="D195" s="174" t="str">
        <f>'5E A2'!F87</f>
        <v>Chou blanc, poulet, curry, vgtte</v>
      </c>
      <c r="E195" s="182"/>
      <c r="F195" s="182"/>
      <c r="G195" s="182"/>
      <c r="H195" s="183"/>
      <c r="I195" s="184"/>
      <c r="J195" s="184"/>
      <c r="K195" s="184"/>
      <c r="L195" s="185"/>
      <c r="M195" s="186"/>
      <c r="O195" s="181"/>
      <c r="P195" s="174" t="str">
        <f>'5E A2'!F108</f>
        <v>Chou rouge, échalote, pommes, vgtte</v>
      </c>
      <c r="Q195" s="182"/>
      <c r="R195" s="182"/>
      <c r="S195" s="182"/>
      <c r="T195" s="183"/>
      <c r="U195" s="184"/>
      <c r="V195" s="184"/>
      <c r="W195" s="184"/>
      <c r="X195" s="185"/>
      <c r="Y195" s="186"/>
    </row>
    <row r="196" spans="3:28" s="172" customFormat="1" ht="22.5" hidden="1" customHeight="1">
      <c r="C196" s="181"/>
      <c r="D196" s="174">
        <f>'5E A2'!F88</f>
        <v>0</v>
      </c>
      <c r="E196" s="182"/>
      <c r="F196" s="182"/>
      <c r="G196" s="182"/>
      <c r="H196" s="183"/>
      <c r="I196" s="184"/>
      <c r="J196" s="184"/>
      <c r="K196" s="184"/>
      <c r="L196" s="185"/>
      <c r="M196" s="186"/>
      <c r="O196" s="181"/>
      <c r="P196" s="174">
        <f>'5E A2'!F109</f>
        <v>0</v>
      </c>
      <c r="Q196" s="182"/>
      <c r="R196" s="182"/>
      <c r="S196" s="182"/>
      <c r="T196" s="183"/>
      <c r="U196" s="184"/>
      <c r="V196" s="184"/>
      <c r="W196" s="184"/>
      <c r="X196" s="185"/>
      <c r="Y196" s="186"/>
    </row>
    <row r="197" spans="3:28" s="172" customFormat="1" ht="20.25" customHeight="1">
      <c r="C197" s="187">
        <f>+C185+1</f>
        <v>45014</v>
      </c>
      <c r="D197" s="174" t="str">
        <f>'5E A2'!F89</f>
        <v>Sauté de porc 
sauce aux poivrons</v>
      </c>
      <c r="E197" s="182" t="s">
        <v>337</v>
      </c>
      <c r="F197" s="182" t="s">
        <v>337</v>
      </c>
      <c r="G197" s="182" t="s">
        <v>337</v>
      </c>
      <c r="H197" s="183"/>
      <c r="I197" s="184"/>
      <c r="J197" s="184"/>
      <c r="K197" s="184"/>
      <c r="L197" s="185"/>
      <c r="M197" s="186"/>
      <c r="O197" s="187">
        <f>+O185+1</f>
        <v>45021</v>
      </c>
      <c r="P197" s="174" t="str">
        <f>'5E A2'!F110</f>
        <v xml:space="preserve">Moelleux de poulet
 au curry </v>
      </c>
      <c r="Q197" s="182" t="s">
        <v>337</v>
      </c>
      <c r="R197" s="182" t="s">
        <v>337</v>
      </c>
      <c r="S197" s="182" t="s">
        <v>337</v>
      </c>
      <c r="T197" s="183"/>
      <c r="U197" s="184"/>
      <c r="V197" s="184"/>
      <c r="W197" s="184"/>
      <c r="X197" s="185"/>
      <c r="Y197" s="186"/>
      <c r="AB197" s="188"/>
    </row>
    <row r="198" spans="3:28" s="172" customFormat="1" ht="22.5" hidden="1" customHeight="1">
      <c r="C198" s="187"/>
      <c r="D198" s="174" t="str">
        <f>'5E A2'!F90</f>
        <v>Oignons, poivrons, tomates, fond, ail, herbes, roux, ass</v>
      </c>
      <c r="E198" s="182"/>
      <c r="F198" s="182"/>
      <c r="G198" s="182"/>
      <c r="H198" s="183"/>
      <c r="I198" s="184"/>
      <c r="J198" s="184"/>
      <c r="K198" s="184"/>
      <c r="L198" s="185"/>
      <c r="M198" s="186"/>
      <c r="O198" s="187"/>
      <c r="P198" s="174" t="str">
        <f>'5E A2'!F111</f>
        <v>Curry, fond, oignons, roux, ass, crème</v>
      </c>
      <c r="Q198" s="182"/>
      <c r="R198" s="182"/>
      <c r="S198" s="182"/>
      <c r="T198" s="183"/>
      <c r="U198" s="184"/>
      <c r="V198" s="184"/>
      <c r="W198" s="184"/>
      <c r="X198" s="185"/>
      <c r="Y198" s="186"/>
      <c r="AB198" s="188"/>
    </row>
    <row r="199" spans="3:28" s="172" customFormat="1" ht="0.75" customHeight="1">
      <c r="C199" s="187"/>
      <c r="D199" s="174">
        <f>'5E A2'!F91</f>
        <v>0</v>
      </c>
      <c r="E199" s="182"/>
      <c r="F199" s="182"/>
      <c r="G199" s="182"/>
      <c r="H199" s="183"/>
      <c r="I199" s="184"/>
      <c r="J199" s="184"/>
      <c r="K199" s="184"/>
      <c r="L199" s="185"/>
      <c r="M199" s="186"/>
      <c r="O199" s="187"/>
      <c r="P199" s="174">
        <f>'5E A2'!F112</f>
        <v>0</v>
      </c>
      <c r="Q199" s="182"/>
      <c r="R199" s="182"/>
      <c r="S199" s="182"/>
      <c r="T199" s="183"/>
      <c r="U199" s="184"/>
      <c r="V199" s="184"/>
      <c r="W199" s="184"/>
      <c r="X199" s="185"/>
      <c r="Y199" s="186"/>
      <c r="AB199" s="188"/>
    </row>
    <row r="200" spans="3:28" s="172" customFormat="1" ht="21.75" customHeight="1">
      <c r="C200" s="186"/>
      <c r="D200" s="174" t="str">
        <f>'5E A2'!F92</f>
        <v>Boulgour</v>
      </c>
      <c r="E200" s="182" t="s">
        <v>337</v>
      </c>
      <c r="F200" s="182" t="s">
        <v>337</v>
      </c>
      <c r="G200" s="182" t="s">
        <v>337</v>
      </c>
      <c r="H200" s="183"/>
      <c r="I200" s="184"/>
      <c r="J200" s="184"/>
      <c r="K200" s="184"/>
      <c r="L200" s="185"/>
      <c r="M200" s="189"/>
      <c r="O200" s="186"/>
      <c r="P200" s="174" t="str">
        <f>'5E A2'!F113</f>
        <v xml:space="preserve">Pommes vapeur </v>
      </c>
      <c r="Q200" s="182" t="s">
        <v>337</v>
      </c>
      <c r="R200" s="182" t="s">
        <v>337</v>
      </c>
      <c r="S200" s="182" t="s">
        <v>337</v>
      </c>
      <c r="T200" s="183"/>
      <c r="U200" s="184"/>
      <c r="V200" s="184"/>
      <c r="W200" s="184"/>
      <c r="X200" s="185"/>
      <c r="Y200" s="189"/>
    </row>
    <row r="201" spans="3:28" s="172" customFormat="1" ht="2.25" hidden="1" customHeight="1">
      <c r="C201" s="186"/>
      <c r="D201" s="174">
        <f>'5E A2'!F93</f>
        <v>0</v>
      </c>
      <c r="E201" s="182"/>
      <c r="F201" s="182"/>
      <c r="G201" s="182"/>
      <c r="H201" s="183"/>
      <c r="I201" s="184"/>
      <c r="J201" s="184"/>
      <c r="K201" s="184"/>
      <c r="L201" s="185"/>
      <c r="M201" s="189"/>
      <c r="O201" s="186"/>
      <c r="P201" s="174">
        <f>'5E A2'!F114</f>
        <v>0</v>
      </c>
      <c r="Q201" s="182"/>
      <c r="R201" s="182"/>
      <c r="S201" s="182"/>
      <c r="T201" s="183"/>
      <c r="U201" s="184"/>
      <c r="V201" s="184"/>
      <c r="W201" s="184"/>
      <c r="X201" s="185"/>
      <c r="Y201" s="189"/>
    </row>
    <row r="202" spans="3:28" s="172" customFormat="1" ht="22.5" hidden="1" customHeight="1">
      <c r="C202" s="186"/>
      <c r="D202" s="174">
        <f>'5E A2'!F94</f>
        <v>0</v>
      </c>
      <c r="E202" s="182"/>
      <c r="F202" s="182"/>
      <c r="G202" s="182"/>
      <c r="H202" s="183"/>
      <c r="I202" s="184"/>
      <c r="J202" s="184"/>
      <c r="K202" s="184"/>
      <c r="L202" s="185"/>
      <c r="M202" s="189"/>
      <c r="O202" s="186"/>
      <c r="P202" s="174">
        <f>'5E A2'!F115</f>
        <v>0</v>
      </c>
      <c r="Q202" s="182"/>
      <c r="R202" s="182"/>
      <c r="S202" s="182"/>
      <c r="T202" s="183"/>
      <c r="U202" s="184"/>
      <c r="V202" s="184"/>
      <c r="W202" s="184"/>
      <c r="X202" s="185"/>
      <c r="Y202" s="189"/>
    </row>
    <row r="203" spans="3:28" s="172" customFormat="1" ht="22.5" customHeight="1">
      <c r="C203" s="181"/>
      <c r="D203" s="174" t="str">
        <f>'5E A2'!F95</f>
        <v>Emmental (prédécoupé)</v>
      </c>
      <c r="E203" s="182" t="s">
        <v>337</v>
      </c>
      <c r="F203" s="182" t="s">
        <v>337</v>
      </c>
      <c r="G203" s="182" t="s">
        <v>337</v>
      </c>
      <c r="H203" s="183"/>
      <c r="I203" s="184"/>
      <c r="J203" s="184"/>
      <c r="K203" s="184"/>
      <c r="L203" s="185"/>
      <c r="M203" s="189"/>
      <c r="O203" s="181"/>
      <c r="P203" s="174" t="str">
        <f>'5E A2'!F116</f>
        <v>Mimolette (à la coupe)</v>
      </c>
      <c r="Q203" s="182" t="s">
        <v>337</v>
      </c>
      <c r="R203" s="182" t="s">
        <v>337</v>
      </c>
      <c r="S203" s="182" t="s">
        <v>337</v>
      </c>
      <c r="T203" s="183"/>
      <c r="U203" s="184"/>
      <c r="V203" s="184"/>
      <c r="W203" s="184"/>
      <c r="X203" s="185"/>
      <c r="Y203" s="189"/>
    </row>
    <row r="204" spans="3:28" s="172" customFormat="1" ht="0.75" customHeight="1">
      <c r="C204" s="181"/>
      <c r="D204" s="174">
        <f>'5E A2'!F96</f>
        <v>0</v>
      </c>
      <c r="E204" s="182"/>
      <c r="F204" s="182"/>
      <c r="G204" s="182"/>
      <c r="H204" s="183"/>
      <c r="I204" s="184"/>
      <c r="J204" s="184"/>
      <c r="K204" s="184"/>
      <c r="L204" s="185"/>
      <c r="M204" s="189"/>
      <c r="O204" s="181"/>
      <c r="P204" s="174">
        <f>'5E A2'!F117</f>
        <v>0</v>
      </c>
      <c r="Q204" s="182"/>
      <c r="R204" s="182"/>
      <c r="S204" s="182"/>
      <c r="T204" s="183"/>
      <c r="U204" s="184"/>
      <c r="V204" s="184"/>
      <c r="W204" s="184"/>
      <c r="X204" s="185"/>
      <c r="Y204" s="189"/>
    </row>
    <row r="205" spans="3:28" s="172" customFormat="1" ht="22.5" customHeight="1">
      <c r="C205" s="190"/>
      <c r="D205" s="174" t="str">
        <f>'5E A2'!F97</f>
        <v>Cocktail de fruits</v>
      </c>
      <c r="E205" s="191" t="s">
        <v>337</v>
      </c>
      <c r="F205" s="191" t="s">
        <v>337</v>
      </c>
      <c r="G205" s="191" t="s">
        <v>337</v>
      </c>
      <c r="H205" s="192"/>
      <c r="I205" s="193"/>
      <c r="J205" s="193"/>
      <c r="K205" s="193"/>
      <c r="L205" s="194"/>
      <c r="M205" s="195"/>
      <c r="O205" s="190"/>
      <c r="P205" s="174" t="str">
        <f>'5E A2'!F118</f>
        <v>Fruit de saison</v>
      </c>
      <c r="Q205" s="191" t="s">
        <v>337</v>
      </c>
      <c r="R205" s="191" t="s">
        <v>337</v>
      </c>
      <c r="S205" s="191" t="s">
        <v>337</v>
      </c>
      <c r="T205" s="192"/>
      <c r="U205" s="193"/>
      <c r="V205" s="193"/>
      <c r="W205" s="193"/>
      <c r="X205" s="194"/>
      <c r="Y205" s="195"/>
    </row>
    <row r="206" spans="3:28" s="172" customFormat="1" ht="22.5" customHeight="1">
      <c r="C206" s="173" t="s">
        <v>16</v>
      </c>
      <c r="D206" s="180" t="str">
        <f>'5E A2'!H86</f>
        <v>Velouté de potiron</v>
      </c>
      <c r="E206" s="175" t="s">
        <v>337</v>
      </c>
      <c r="F206" s="175" t="s">
        <v>337</v>
      </c>
      <c r="G206" s="175" t="s">
        <v>337</v>
      </c>
      <c r="H206" s="176"/>
      <c r="I206" s="177"/>
      <c r="J206" s="177"/>
      <c r="K206" s="177"/>
      <c r="L206" s="178"/>
      <c r="M206" s="179"/>
      <c r="O206" s="173" t="s">
        <v>16</v>
      </c>
      <c r="P206" s="180" t="str">
        <f>'5E A2'!H107</f>
        <v>Macédoine de légumes</v>
      </c>
      <c r="Q206" s="175" t="s">
        <v>337</v>
      </c>
      <c r="R206" s="175" t="s">
        <v>337</v>
      </c>
      <c r="S206" s="175" t="s">
        <v>337</v>
      </c>
      <c r="T206" s="176"/>
      <c r="U206" s="177"/>
      <c r="V206" s="177"/>
      <c r="W206" s="177"/>
      <c r="X206" s="178"/>
      <c r="Y206" s="179"/>
    </row>
    <row r="207" spans="3:28" s="172" customFormat="1" ht="0.75" customHeight="1">
      <c r="C207" s="181"/>
      <c r="D207" s="174" t="str">
        <f>'5E A2'!H87</f>
        <v>Potiron, pomme de terre, lait</v>
      </c>
      <c r="E207" s="182"/>
      <c r="F207" s="182"/>
      <c r="G207" s="182"/>
      <c r="H207" s="183"/>
      <c r="I207" s="184"/>
      <c r="J207" s="184"/>
      <c r="K207" s="184"/>
      <c r="L207" s="185"/>
      <c r="M207" s="186"/>
      <c r="O207" s="181"/>
      <c r="P207" s="174" t="str">
        <f>'5E A2'!H108</f>
        <v>Haricots verts, flageolets, petits pois, carotte, navet, mayonnaise</v>
      </c>
      <c r="Q207" s="182"/>
      <c r="R207" s="182"/>
      <c r="S207" s="182"/>
      <c r="T207" s="183"/>
      <c r="U207" s="184"/>
      <c r="V207" s="184"/>
      <c r="W207" s="184"/>
      <c r="X207" s="185"/>
      <c r="Y207" s="186"/>
    </row>
    <row r="208" spans="3:28" s="172" customFormat="1" ht="22.5" hidden="1" customHeight="1">
      <c r="C208" s="181"/>
      <c r="D208" s="174">
        <f>'5E A2'!H88</f>
        <v>0</v>
      </c>
      <c r="E208" s="182"/>
      <c r="F208" s="182"/>
      <c r="G208" s="182"/>
      <c r="H208" s="183"/>
      <c r="I208" s="184"/>
      <c r="J208" s="184"/>
      <c r="K208" s="184"/>
      <c r="L208" s="185"/>
      <c r="M208" s="186"/>
      <c r="O208" s="181"/>
      <c r="P208" s="174">
        <f>'5E A2'!H109</f>
        <v>0</v>
      </c>
      <c r="Q208" s="182"/>
      <c r="R208" s="182"/>
      <c r="S208" s="182"/>
      <c r="T208" s="183"/>
      <c r="U208" s="184"/>
      <c r="V208" s="184"/>
      <c r="W208" s="184"/>
      <c r="X208" s="185"/>
      <c r="Y208" s="186"/>
    </row>
    <row r="209" spans="3:28" s="172" customFormat="1" ht="20.25" customHeight="1">
      <c r="C209" s="187">
        <f>+C197+1</f>
        <v>45015</v>
      </c>
      <c r="D209" s="174" t="str">
        <f>'5E A2'!H89</f>
        <v>Emincé de dinde sauce barbecue</v>
      </c>
      <c r="E209" s="182" t="s">
        <v>337</v>
      </c>
      <c r="F209" s="182" t="s">
        <v>337</v>
      </c>
      <c r="G209" s="182" t="s">
        <v>337</v>
      </c>
      <c r="H209" s="183"/>
      <c r="I209" s="184"/>
      <c r="J209" s="184"/>
      <c r="K209" s="184"/>
      <c r="L209" s="185"/>
      <c r="M209" s="186"/>
      <c r="O209" s="187">
        <f>+O197+1</f>
        <v>45022</v>
      </c>
      <c r="P209" s="174" t="str">
        <f>'5E A2'!H110</f>
        <v>Gnocchis, béchamel, ricotta, épinard*</v>
      </c>
      <c r="Q209" s="182" t="s">
        <v>337</v>
      </c>
      <c r="R209" s="182" t="s">
        <v>337</v>
      </c>
      <c r="S209" s="182" t="s">
        <v>337</v>
      </c>
      <c r="T209" s="183"/>
      <c r="U209" s="184"/>
      <c r="V209" s="184"/>
      <c r="W209" s="184"/>
      <c r="X209" s="185"/>
      <c r="Y209" s="186"/>
      <c r="AB209" s="188"/>
    </row>
    <row r="210" spans="3:28" s="172" customFormat="1" ht="22.5" hidden="1" customHeight="1">
      <c r="C210" s="187"/>
      <c r="D210" s="174" t="str">
        <f>'5E A2'!H90</f>
        <v>Oignons, épices barbecue, fond volaille + veau, roux, ass</v>
      </c>
      <c r="E210" s="182"/>
      <c r="F210" s="182"/>
      <c r="G210" s="182"/>
      <c r="H210" s="183"/>
      <c r="I210" s="184"/>
      <c r="J210" s="184"/>
      <c r="K210" s="184"/>
      <c r="L210" s="185"/>
      <c r="M210" s="186"/>
      <c r="O210" s="187"/>
      <c r="P210" s="174" t="str">
        <f>'5E A2'!H111</f>
        <v>Gnocchis, béchamel, épinard, ricotta, ail, muscade</v>
      </c>
      <c r="Q210" s="182"/>
      <c r="R210" s="182"/>
      <c r="S210" s="182"/>
      <c r="T210" s="183"/>
      <c r="U210" s="184"/>
      <c r="V210" s="184"/>
      <c r="W210" s="184"/>
      <c r="X210" s="185"/>
      <c r="Y210" s="186"/>
      <c r="AB210" s="188"/>
    </row>
    <row r="211" spans="3:28" s="172" customFormat="1" ht="0.75" customHeight="1">
      <c r="C211" s="187"/>
      <c r="D211" s="174">
        <f>'5E A2'!H91</f>
        <v>0</v>
      </c>
      <c r="E211" s="182"/>
      <c r="F211" s="182"/>
      <c r="G211" s="182"/>
      <c r="H211" s="183"/>
      <c r="I211" s="184"/>
      <c r="J211" s="184"/>
      <c r="K211" s="184"/>
      <c r="L211" s="185"/>
      <c r="M211" s="186"/>
      <c r="O211" s="187"/>
      <c r="P211" s="174">
        <f>'5E A2'!H112</f>
        <v>0</v>
      </c>
      <c r="Q211" s="182"/>
      <c r="R211" s="182"/>
      <c r="S211" s="182"/>
      <c r="T211" s="183"/>
      <c r="U211" s="184"/>
      <c r="V211" s="184"/>
      <c r="W211" s="184"/>
      <c r="X211" s="185"/>
      <c r="Y211" s="186"/>
      <c r="AB211" s="188"/>
    </row>
    <row r="212" spans="3:28" s="172" customFormat="1" ht="21.75" customHeight="1">
      <c r="C212" s="186"/>
      <c r="D212" s="174" t="str">
        <f>'5E A2'!H92</f>
        <v xml:space="preserve">Gratin de brocolis </v>
      </c>
      <c r="E212" s="182" t="s">
        <v>337</v>
      </c>
      <c r="F212" s="182" t="s">
        <v>337</v>
      </c>
      <c r="G212" s="182" t="s">
        <v>337</v>
      </c>
      <c r="H212" s="183"/>
      <c r="I212" s="184"/>
      <c r="J212" s="184"/>
      <c r="K212" s="184"/>
      <c r="L212" s="185"/>
      <c r="M212" s="189"/>
      <c r="O212" s="186"/>
      <c r="P212" s="174" t="str">
        <f>'5E A2'!H113</f>
        <v xml:space="preserve"> - </v>
      </c>
      <c r="Q212" s="182" t="s">
        <v>337</v>
      </c>
      <c r="R212" s="182" t="s">
        <v>337</v>
      </c>
      <c r="S212" s="182" t="s">
        <v>337</v>
      </c>
      <c r="T212" s="183"/>
      <c r="U212" s="184"/>
      <c r="V212" s="184"/>
      <c r="W212" s="184"/>
      <c r="X212" s="185"/>
      <c r="Y212" s="189"/>
    </row>
    <row r="213" spans="3:28" s="172" customFormat="1" ht="2.25" hidden="1" customHeight="1">
      <c r="C213" s="186"/>
      <c r="D213" s="174" t="str">
        <f>'5E A2'!H93</f>
        <v>Brocolis, pdt, béchamel</v>
      </c>
      <c r="E213" s="182"/>
      <c r="F213" s="182"/>
      <c r="G213" s="182"/>
      <c r="H213" s="183"/>
      <c r="I213" s="184"/>
      <c r="J213" s="184"/>
      <c r="K213" s="184"/>
      <c r="L213" s="185"/>
      <c r="M213" s="189"/>
      <c r="O213" s="186"/>
      <c r="P213" s="174">
        <f>'5E A2'!H114</f>
        <v>0</v>
      </c>
      <c r="Q213" s="182"/>
      <c r="R213" s="182"/>
      <c r="S213" s="182"/>
      <c r="T213" s="183"/>
      <c r="U213" s="184"/>
      <c r="V213" s="184"/>
      <c r="W213" s="184"/>
      <c r="X213" s="185"/>
      <c r="Y213" s="189"/>
    </row>
    <row r="214" spans="3:28" s="172" customFormat="1" ht="22.5" hidden="1" customHeight="1">
      <c r="C214" s="186"/>
      <c r="D214" s="174">
        <f>'5E A2'!H94</f>
        <v>0</v>
      </c>
      <c r="E214" s="182"/>
      <c r="F214" s="182"/>
      <c r="G214" s="182"/>
      <c r="H214" s="183"/>
      <c r="I214" s="184"/>
      <c r="J214" s="184"/>
      <c r="K214" s="184"/>
      <c r="L214" s="185"/>
      <c r="M214" s="189"/>
      <c r="O214" s="186"/>
      <c r="P214" s="174">
        <f>'5E A2'!H115</f>
        <v>0</v>
      </c>
      <c r="Q214" s="182"/>
      <c r="R214" s="182"/>
      <c r="S214" s="182"/>
      <c r="T214" s="183"/>
      <c r="U214" s="184"/>
      <c r="V214" s="184"/>
      <c r="W214" s="184"/>
      <c r="X214" s="185"/>
      <c r="Y214" s="189"/>
    </row>
    <row r="215" spans="3:28" s="172" customFormat="1" ht="22.5" customHeight="1">
      <c r="C215" s="181"/>
      <c r="D215" s="174" t="str">
        <f>'5E A2'!H95</f>
        <v>Petit suisse sucré</v>
      </c>
      <c r="E215" s="182" t="s">
        <v>337</v>
      </c>
      <c r="F215" s="182" t="s">
        <v>337</v>
      </c>
      <c r="G215" s="182" t="s">
        <v>337</v>
      </c>
      <c r="H215" s="183"/>
      <c r="I215" s="184"/>
      <c r="J215" s="184"/>
      <c r="K215" s="184"/>
      <c r="L215" s="185"/>
      <c r="M215" s="189"/>
      <c r="O215" s="181"/>
      <c r="P215" s="174" t="str">
        <f>'5E A2'!H116</f>
        <v>Petit suisse sucré</v>
      </c>
      <c r="Q215" s="182" t="s">
        <v>337</v>
      </c>
      <c r="R215" s="182" t="s">
        <v>337</v>
      </c>
      <c r="S215" s="182" t="s">
        <v>337</v>
      </c>
      <c r="T215" s="183"/>
      <c r="U215" s="184"/>
      <c r="V215" s="184"/>
      <c r="W215" s="184"/>
      <c r="X215" s="185"/>
      <c r="Y215" s="189"/>
    </row>
    <row r="216" spans="3:28" s="172" customFormat="1" ht="0.75" customHeight="1">
      <c r="C216" s="181"/>
      <c r="D216" s="174">
        <f>'5E A2'!H96</f>
        <v>0</v>
      </c>
      <c r="E216" s="182"/>
      <c r="F216" s="182"/>
      <c r="G216" s="182"/>
      <c r="H216" s="183"/>
      <c r="I216" s="184"/>
      <c r="J216" s="184"/>
      <c r="K216" s="184"/>
      <c r="L216" s="185"/>
      <c r="M216" s="189"/>
      <c r="O216" s="181"/>
      <c r="P216" s="174">
        <f>'5E A2'!H117</f>
        <v>0</v>
      </c>
      <c r="Q216" s="182"/>
      <c r="R216" s="182"/>
      <c r="S216" s="182"/>
      <c r="T216" s="183"/>
      <c r="U216" s="184"/>
      <c r="V216" s="184"/>
      <c r="W216" s="184"/>
      <c r="X216" s="185"/>
      <c r="Y216" s="189"/>
    </row>
    <row r="217" spans="3:28" s="172" customFormat="1" ht="22.5" customHeight="1">
      <c r="C217" s="190"/>
      <c r="D217" s="174" t="str">
        <f>'5E A2'!H97</f>
        <v xml:space="preserve">Tarte aux pommes </v>
      </c>
      <c r="E217" s="191" t="s">
        <v>337</v>
      </c>
      <c r="F217" s="191" t="s">
        <v>337</v>
      </c>
      <c r="G217" s="191" t="s">
        <v>337</v>
      </c>
      <c r="H217" s="192"/>
      <c r="I217" s="193"/>
      <c r="J217" s="193"/>
      <c r="K217" s="193"/>
      <c r="L217" s="194"/>
      <c r="M217" s="195"/>
      <c r="O217" s="190"/>
      <c r="P217" s="174" t="str">
        <f>'5E A2'!H118</f>
        <v>Fruit de saison</v>
      </c>
      <c r="Q217" s="191" t="s">
        <v>337</v>
      </c>
      <c r="R217" s="191" t="s">
        <v>337</v>
      </c>
      <c r="S217" s="191" t="s">
        <v>337</v>
      </c>
      <c r="T217" s="192"/>
      <c r="U217" s="193"/>
      <c r="V217" s="193"/>
      <c r="W217" s="193"/>
      <c r="X217" s="194"/>
      <c r="Y217" s="195"/>
    </row>
    <row r="218" spans="3:28" s="172" customFormat="1" ht="22.5" customHeight="1">
      <c r="C218" s="173" t="s">
        <v>17</v>
      </c>
      <c r="D218" s="180" t="str">
        <f>'5E A2'!J86</f>
        <v xml:space="preserve">Taboulé </v>
      </c>
      <c r="E218" s="175" t="s">
        <v>337</v>
      </c>
      <c r="F218" s="175" t="s">
        <v>337</v>
      </c>
      <c r="G218" s="175" t="s">
        <v>337</v>
      </c>
      <c r="H218" s="176"/>
      <c r="I218" s="177"/>
      <c r="J218" s="177"/>
      <c r="K218" s="177"/>
      <c r="L218" s="178"/>
      <c r="M218" s="179"/>
      <c r="O218" s="173" t="s">
        <v>17</v>
      </c>
      <c r="P218" s="180" t="str">
        <f>'5E A2'!J107</f>
        <v>Carottes râpées
 vinaigrette</v>
      </c>
      <c r="Q218" s="175" t="s">
        <v>337</v>
      </c>
      <c r="R218" s="175" t="s">
        <v>337</v>
      </c>
      <c r="S218" s="175" t="s">
        <v>337</v>
      </c>
      <c r="T218" s="176"/>
      <c r="U218" s="177"/>
      <c r="V218" s="177"/>
      <c r="W218" s="177"/>
      <c r="X218" s="178"/>
      <c r="Y218" s="179"/>
    </row>
    <row r="219" spans="3:28" s="172" customFormat="1" ht="0.75" customHeight="1">
      <c r="C219" s="181"/>
      <c r="D219" s="174">
        <f>'5E A2'!J87</f>
        <v>0</v>
      </c>
      <c r="E219" s="182"/>
      <c r="F219" s="182"/>
      <c r="G219" s="182"/>
      <c r="H219" s="183"/>
      <c r="I219" s="184"/>
      <c r="J219" s="184"/>
      <c r="K219" s="184"/>
      <c r="L219" s="185"/>
      <c r="M219" s="186"/>
      <c r="O219" s="181"/>
      <c r="P219" s="174">
        <f>'5E A2'!J108</f>
        <v>0</v>
      </c>
      <c r="Q219" s="182"/>
      <c r="R219" s="182"/>
      <c r="S219" s="182"/>
      <c r="T219" s="183"/>
      <c r="U219" s="184"/>
      <c r="V219" s="184"/>
      <c r="W219" s="184"/>
      <c r="X219" s="185"/>
      <c r="Y219" s="186"/>
    </row>
    <row r="220" spans="3:28" s="172" customFormat="1" ht="22.5" hidden="1" customHeight="1">
      <c r="C220" s="181"/>
      <c r="D220" s="174">
        <f>'5E A2'!J88</f>
        <v>0</v>
      </c>
      <c r="E220" s="182"/>
      <c r="F220" s="182"/>
      <c r="G220" s="182"/>
      <c r="H220" s="183"/>
      <c r="I220" s="184"/>
      <c r="J220" s="184"/>
      <c r="K220" s="184"/>
      <c r="L220" s="185"/>
      <c r="M220" s="186"/>
      <c r="O220" s="181"/>
      <c r="P220" s="174">
        <f>'5E A2'!J109</f>
        <v>0</v>
      </c>
      <c r="Q220" s="182"/>
      <c r="R220" s="182"/>
      <c r="S220" s="182"/>
      <c r="T220" s="183"/>
      <c r="U220" s="184"/>
      <c r="V220" s="184"/>
      <c r="W220" s="184"/>
      <c r="X220" s="185"/>
      <c r="Y220" s="186"/>
    </row>
    <row r="221" spans="3:28" s="172" customFormat="1" ht="20.25" customHeight="1">
      <c r="C221" s="187">
        <f>+C209+1</f>
        <v>45016</v>
      </c>
      <c r="D221" s="174" t="str">
        <f>'5E A2'!J89</f>
        <v>Filet de poisson
 sauce fumet</v>
      </c>
      <c r="E221" s="182" t="s">
        <v>337</v>
      </c>
      <c r="F221" s="182" t="s">
        <v>337</v>
      </c>
      <c r="G221" s="182" t="s">
        <v>337</v>
      </c>
      <c r="H221" s="183"/>
      <c r="I221" s="184"/>
      <c r="J221" s="184"/>
      <c r="K221" s="184"/>
      <c r="L221" s="185"/>
      <c r="M221" s="186"/>
      <c r="O221" s="187">
        <f>+O209+1</f>
        <v>45023</v>
      </c>
      <c r="P221" s="174" t="str">
        <f>'5E A2'!J110</f>
        <v>Saucisse façon rougail ℗*</v>
      </c>
      <c r="Q221" s="182" t="s">
        <v>337</v>
      </c>
      <c r="R221" s="182" t="s">
        <v>337</v>
      </c>
      <c r="S221" s="182" t="s">
        <v>337</v>
      </c>
      <c r="T221" s="183"/>
      <c r="U221" s="184"/>
      <c r="V221" s="184"/>
      <c r="W221" s="184"/>
      <c r="X221" s="185"/>
      <c r="Y221" s="186"/>
      <c r="AB221" s="188"/>
    </row>
    <row r="222" spans="3:28" s="172" customFormat="1" ht="22.5" hidden="1" customHeight="1">
      <c r="C222" s="187"/>
      <c r="D222" s="174" t="str">
        <f>'5E A2'!J90</f>
        <v>Fumet, échalotes, vin blanc, crème, roux, ass</v>
      </c>
      <c r="E222" s="182"/>
      <c r="F222" s="182"/>
      <c r="G222" s="182"/>
      <c r="H222" s="183"/>
      <c r="I222" s="184"/>
      <c r="J222" s="184"/>
      <c r="K222" s="184"/>
      <c r="L222" s="185"/>
      <c r="M222" s="186"/>
      <c r="O222" s="187"/>
      <c r="P222" s="174" t="str">
        <f>'5E A2'!J111</f>
        <v>Saucisse fumée, coulis de tomate, ail, oignons, épices</v>
      </c>
      <c r="Q222" s="182"/>
      <c r="R222" s="182"/>
      <c r="S222" s="182"/>
      <c r="T222" s="183"/>
      <c r="U222" s="184"/>
      <c r="V222" s="184"/>
      <c r="W222" s="184"/>
      <c r="X222" s="185"/>
      <c r="Y222" s="186"/>
      <c r="AB222" s="188"/>
    </row>
    <row r="223" spans="3:28" s="172" customFormat="1" ht="0.75" customHeight="1">
      <c r="C223" s="187"/>
      <c r="D223" s="174">
        <f>'5E A2'!J91</f>
        <v>0</v>
      </c>
      <c r="E223" s="182"/>
      <c r="F223" s="182"/>
      <c r="G223" s="182"/>
      <c r="H223" s="183"/>
      <c r="I223" s="184"/>
      <c r="J223" s="184"/>
      <c r="K223" s="184"/>
      <c r="L223" s="185"/>
      <c r="M223" s="186"/>
      <c r="O223" s="187"/>
      <c r="P223" s="174">
        <f>'5E A2'!J112</f>
        <v>0</v>
      </c>
      <c r="Q223" s="182"/>
      <c r="R223" s="182"/>
      <c r="S223" s="182"/>
      <c r="T223" s="183"/>
      <c r="U223" s="184"/>
      <c r="V223" s="184"/>
      <c r="W223" s="184"/>
      <c r="X223" s="185"/>
      <c r="Y223" s="186"/>
      <c r="AB223" s="188"/>
    </row>
    <row r="224" spans="3:28" s="172" customFormat="1" ht="21.75" customHeight="1">
      <c r="C224" s="186"/>
      <c r="D224" s="174" t="str">
        <f>'5E A2'!J92</f>
        <v xml:space="preserve">Jardinière de légumes </v>
      </c>
      <c r="E224" s="182" t="s">
        <v>337</v>
      </c>
      <c r="F224" s="182" t="s">
        <v>337</v>
      </c>
      <c r="G224" s="182" t="s">
        <v>337</v>
      </c>
      <c r="H224" s="183"/>
      <c r="I224" s="184"/>
      <c r="J224" s="184"/>
      <c r="K224" s="184"/>
      <c r="L224" s="185"/>
      <c r="M224" s="189"/>
      <c r="O224" s="186"/>
      <c r="P224" s="174" t="str">
        <f>'5E A2'!J113</f>
        <v>Riz</v>
      </c>
      <c r="Q224" s="182" t="s">
        <v>337</v>
      </c>
      <c r="R224" s="182" t="s">
        <v>337</v>
      </c>
      <c r="S224" s="182" t="s">
        <v>337</v>
      </c>
      <c r="T224" s="183"/>
      <c r="U224" s="184"/>
      <c r="V224" s="184"/>
      <c r="W224" s="184"/>
      <c r="X224" s="185"/>
      <c r="Y224" s="189"/>
    </row>
    <row r="225" spans="1:25" s="172" customFormat="1" ht="2.25" hidden="1" customHeight="1">
      <c r="C225" s="186"/>
      <c r="D225" s="174" t="str">
        <f>'5E A2'!J93</f>
        <v>Jardinière de légumes (poivron, aubergine, courgettes, tomate)</v>
      </c>
      <c r="E225" s="182"/>
      <c r="F225" s="182"/>
      <c r="G225" s="182"/>
      <c r="H225" s="183"/>
      <c r="I225" s="184"/>
      <c r="J225" s="184"/>
      <c r="K225" s="184"/>
      <c r="L225" s="185"/>
      <c r="M225" s="189"/>
      <c r="O225" s="186"/>
      <c r="P225" s="174">
        <f>'5E A2'!J114</f>
        <v>0</v>
      </c>
      <c r="Q225" s="182"/>
      <c r="R225" s="182"/>
      <c r="S225" s="182"/>
      <c r="T225" s="183"/>
      <c r="U225" s="184"/>
      <c r="V225" s="184"/>
      <c r="W225" s="184"/>
      <c r="X225" s="185"/>
      <c r="Y225" s="189"/>
    </row>
    <row r="226" spans="1:25" s="172" customFormat="1" ht="22.5" hidden="1" customHeight="1">
      <c r="C226" s="186"/>
      <c r="D226" s="174">
        <f>'5E A2'!J94</f>
        <v>0</v>
      </c>
      <c r="E226" s="182"/>
      <c r="F226" s="182"/>
      <c r="G226" s="182"/>
      <c r="H226" s="183"/>
      <c r="I226" s="184"/>
      <c r="J226" s="184"/>
      <c r="K226" s="184"/>
      <c r="L226" s="185"/>
      <c r="M226" s="189"/>
      <c r="O226" s="186"/>
      <c r="P226" s="174">
        <f>'5E A2'!J115</f>
        <v>0</v>
      </c>
      <c r="Q226" s="182"/>
      <c r="R226" s="182"/>
      <c r="S226" s="182"/>
      <c r="T226" s="183"/>
      <c r="U226" s="184"/>
      <c r="V226" s="184"/>
      <c r="W226" s="184"/>
      <c r="X226" s="185"/>
      <c r="Y226" s="189"/>
    </row>
    <row r="227" spans="1:25" s="172" customFormat="1" ht="22.5" customHeight="1">
      <c r="C227" s="181"/>
      <c r="D227" s="174" t="str">
        <f>'5E A2'!J95</f>
        <v>Gouda (prédécoupé)</v>
      </c>
      <c r="E227" s="182" t="s">
        <v>337</v>
      </c>
      <c r="F227" s="182" t="s">
        <v>337</v>
      </c>
      <c r="G227" s="182" t="s">
        <v>337</v>
      </c>
      <c r="H227" s="183"/>
      <c r="I227" s="184"/>
      <c r="J227" s="184"/>
      <c r="K227" s="184"/>
      <c r="L227" s="185"/>
      <c r="M227" s="189"/>
      <c r="O227" s="181"/>
      <c r="P227" s="174" t="str">
        <f>'5E A2'!J116</f>
        <v>Buchette de chèvre (à la coupe)</v>
      </c>
      <c r="Q227" s="182" t="s">
        <v>337</v>
      </c>
      <c r="R227" s="182" t="s">
        <v>337</v>
      </c>
      <c r="S227" s="182" t="s">
        <v>337</v>
      </c>
      <c r="T227" s="183"/>
      <c r="U227" s="184"/>
      <c r="V227" s="184"/>
      <c r="W227" s="184"/>
      <c r="X227" s="185"/>
      <c r="Y227" s="189"/>
    </row>
    <row r="228" spans="1:25" s="172" customFormat="1" ht="0.75" customHeight="1">
      <c r="C228" s="181"/>
      <c r="D228" s="174">
        <f>'5E A2'!J96</f>
        <v>0</v>
      </c>
      <c r="E228" s="182"/>
      <c r="F228" s="182"/>
      <c r="G228" s="182"/>
      <c r="H228" s="183"/>
      <c r="I228" s="184"/>
      <c r="J228" s="184"/>
      <c r="K228" s="184"/>
      <c r="L228" s="185"/>
      <c r="M228" s="189"/>
      <c r="O228" s="181"/>
      <c r="P228" s="174">
        <f>'5E A2'!J117</f>
        <v>0</v>
      </c>
      <c r="Q228" s="182"/>
      <c r="R228" s="182"/>
      <c r="S228" s="182"/>
      <c r="T228" s="183"/>
      <c r="U228" s="184"/>
      <c r="V228" s="184"/>
      <c r="W228" s="184"/>
      <c r="X228" s="185"/>
      <c r="Y228" s="189"/>
    </row>
    <row r="229" spans="1:25" s="172" customFormat="1" ht="22.5" customHeight="1">
      <c r="C229" s="190"/>
      <c r="D229" s="174" t="str">
        <f>'5E A2'!J97</f>
        <v xml:space="preserve">Purée de fruits </v>
      </c>
      <c r="E229" s="191" t="s">
        <v>337</v>
      </c>
      <c r="F229" s="191" t="s">
        <v>337</v>
      </c>
      <c r="G229" s="191" t="s">
        <v>337</v>
      </c>
      <c r="H229" s="192"/>
      <c r="I229" s="193"/>
      <c r="J229" s="193"/>
      <c r="K229" s="193"/>
      <c r="L229" s="194"/>
      <c r="M229" s="195"/>
      <c r="O229" s="190"/>
      <c r="P229" s="174" t="str">
        <f>'5E A2'!J118</f>
        <v xml:space="preserve">Purée de fruits </v>
      </c>
      <c r="Q229" s="191" t="s">
        <v>337</v>
      </c>
      <c r="R229" s="191" t="s">
        <v>337</v>
      </c>
      <c r="S229" s="191" t="s">
        <v>337</v>
      </c>
      <c r="T229" s="192"/>
      <c r="U229" s="193"/>
      <c r="V229" s="193"/>
      <c r="W229" s="193"/>
      <c r="X229" s="194"/>
      <c r="Y229" s="195"/>
    </row>
    <row r="230" spans="1:25" ht="15" customHeight="1">
      <c r="C230" s="264" t="s">
        <v>339</v>
      </c>
      <c r="D230" s="264"/>
      <c r="E230" s="264"/>
      <c r="F230" s="264"/>
      <c r="G230" s="264"/>
      <c r="H230" s="264"/>
      <c r="I230" s="264"/>
      <c r="J230" s="264"/>
      <c r="K230" s="264"/>
      <c r="L230" s="264"/>
      <c r="M230" s="264"/>
      <c r="O230" s="264" t="s">
        <v>339</v>
      </c>
      <c r="P230" s="264"/>
      <c r="Q230" s="264"/>
      <c r="R230" s="264"/>
      <c r="S230" s="264"/>
      <c r="T230" s="264"/>
      <c r="U230" s="264"/>
      <c r="V230" s="264"/>
      <c r="W230" s="264"/>
      <c r="X230" s="264"/>
      <c r="Y230" s="264"/>
    </row>
    <row r="231" spans="1:25">
      <c r="C231" s="196"/>
      <c r="D231" s="196"/>
      <c r="E231" s="196"/>
      <c r="F231" s="196"/>
      <c r="G231" s="196"/>
      <c r="H231" s="196"/>
      <c r="I231" s="196"/>
      <c r="J231" s="196"/>
      <c r="K231" s="196"/>
      <c r="L231" s="196"/>
      <c r="M231" s="196"/>
      <c r="O231" s="196"/>
      <c r="P231" s="196"/>
      <c r="Q231" s="196"/>
      <c r="R231" s="196"/>
      <c r="S231" s="196"/>
      <c r="T231" s="196"/>
      <c r="U231" s="196"/>
      <c r="V231" s="196"/>
      <c r="W231" s="196"/>
      <c r="X231" s="196"/>
      <c r="Y231" s="196"/>
    </row>
    <row r="232" spans="1:25">
      <c r="C232" s="265" t="s">
        <v>340</v>
      </c>
      <c r="D232" s="265"/>
      <c r="E232" s="265"/>
      <c r="F232" s="265"/>
      <c r="G232" s="265"/>
      <c r="H232" s="265"/>
      <c r="I232" s="265"/>
      <c r="J232" s="265"/>
      <c r="K232" s="265"/>
      <c r="L232" s="265"/>
      <c r="M232" s="265"/>
      <c r="O232" s="265" t="s">
        <v>340</v>
      </c>
      <c r="P232" s="265"/>
      <c r="Q232" s="265"/>
      <c r="R232" s="265"/>
      <c r="S232" s="265"/>
      <c r="T232" s="265"/>
      <c r="U232" s="265"/>
      <c r="V232" s="265"/>
      <c r="W232" s="265"/>
      <c r="X232" s="265"/>
      <c r="Y232" s="265"/>
    </row>
    <row r="233" spans="1:25" ht="115.5" customHeight="1">
      <c r="C233" s="266"/>
      <c r="D233" s="267"/>
      <c r="E233" s="267"/>
      <c r="F233" s="267"/>
      <c r="G233" s="267"/>
      <c r="H233" s="267"/>
      <c r="I233" s="267"/>
      <c r="J233" s="267"/>
      <c r="K233" s="267"/>
      <c r="L233" s="267"/>
      <c r="M233" s="268"/>
      <c r="O233" s="266"/>
      <c r="P233" s="267"/>
      <c r="Q233" s="267"/>
      <c r="R233" s="267"/>
      <c r="S233" s="267"/>
      <c r="T233" s="267"/>
      <c r="U233" s="267"/>
      <c r="V233" s="267"/>
      <c r="W233" s="267"/>
      <c r="X233" s="267"/>
      <c r="Y233" s="268"/>
    </row>
    <row r="235" spans="1:25" ht="53.25" customHeight="1">
      <c r="C235" s="150"/>
      <c r="D235" s="151"/>
      <c r="E235" s="152"/>
      <c r="F235" s="152"/>
      <c r="G235" s="152"/>
      <c r="H235" s="152"/>
      <c r="I235" s="152"/>
      <c r="J235" s="152"/>
      <c r="K235" s="152"/>
      <c r="L235" s="152"/>
      <c r="M235" s="153" t="s">
        <v>318</v>
      </c>
      <c r="O235" s="150"/>
      <c r="P235" s="151"/>
      <c r="Q235" s="152"/>
      <c r="R235" s="152"/>
      <c r="S235" s="152"/>
      <c r="T235" s="152"/>
      <c r="U235" s="152"/>
      <c r="V235" s="152"/>
      <c r="W235" s="152"/>
      <c r="X235" s="152"/>
      <c r="Y235" s="153" t="s">
        <v>318</v>
      </c>
    </row>
    <row r="236" spans="1:25" ht="5.25" customHeight="1"/>
    <row r="237" spans="1:25">
      <c r="A237" s="155" t="s">
        <v>234</v>
      </c>
      <c r="C237" s="249" t="str">
        <f>C159</f>
        <v>Année 2023/2024</v>
      </c>
      <c r="D237" s="249"/>
      <c r="E237" s="250" t="str">
        <f>+CONCATENATE("Période ",$A$8)</f>
        <v>Période 4</v>
      </c>
      <c r="F237" s="250"/>
      <c r="G237" s="250"/>
      <c r="H237" s="250"/>
      <c r="I237" s="250"/>
      <c r="J237" s="250"/>
      <c r="K237" s="250"/>
      <c r="L237" s="250"/>
      <c r="M237" s="156" t="str">
        <f>+CONCATENATE("Semaine ",$A$6)</f>
        <v>Semaine 9</v>
      </c>
      <c r="O237" s="249" t="str">
        <f>+C237</f>
        <v>Année 2023/2024</v>
      </c>
      <c r="P237" s="249"/>
      <c r="Q237" s="250" t="str">
        <f>+CONCATENATE("Période ",$A$8)</f>
        <v>Période 4</v>
      </c>
      <c r="R237" s="250"/>
      <c r="S237" s="250"/>
      <c r="T237" s="250"/>
      <c r="U237" s="250"/>
      <c r="V237" s="250"/>
      <c r="W237" s="250"/>
      <c r="X237" s="250"/>
      <c r="Y237" s="156" t="str">
        <f>+CONCATENATE("Semaine ",$A$6+1)</f>
        <v>Semaine 10</v>
      </c>
    </row>
    <row r="238" spans="1:25">
      <c r="A238" s="157">
        <f>A160+14</f>
        <v>45026</v>
      </c>
      <c r="C238" s="158"/>
      <c r="D238" s="158"/>
      <c r="E238" s="159"/>
      <c r="F238" s="159"/>
      <c r="G238" s="159"/>
      <c r="H238" s="159"/>
      <c r="I238" s="159"/>
      <c r="J238" s="159"/>
      <c r="K238" s="159"/>
      <c r="L238" s="159"/>
      <c r="M238" s="160"/>
      <c r="O238" s="158"/>
      <c r="P238" s="158"/>
      <c r="Q238" s="159"/>
      <c r="R238" s="159"/>
      <c r="S238" s="159"/>
      <c r="T238" s="159"/>
      <c r="U238" s="159"/>
      <c r="V238" s="159"/>
      <c r="W238" s="159"/>
      <c r="X238" s="159"/>
      <c r="Y238" s="160"/>
    </row>
    <row r="239" spans="1:25" ht="15.75">
      <c r="A239" s="155" t="s">
        <v>320</v>
      </c>
      <c r="C239" s="161" t="s">
        <v>321</v>
      </c>
      <c r="D239" s="251" t="s">
        <v>322</v>
      </c>
      <c r="E239" s="251"/>
      <c r="F239" s="251"/>
      <c r="G239" s="251"/>
      <c r="H239" s="251"/>
      <c r="I239" s="251"/>
      <c r="J239" s="251"/>
      <c r="K239" s="251"/>
      <c r="L239" s="251"/>
      <c r="M239" s="251"/>
      <c r="O239" s="161" t="s">
        <v>321</v>
      </c>
      <c r="P239" s="251" t="s">
        <v>322</v>
      </c>
      <c r="Q239" s="251"/>
      <c r="R239" s="251"/>
      <c r="S239" s="251"/>
      <c r="T239" s="251"/>
      <c r="U239" s="251"/>
      <c r="V239" s="251"/>
      <c r="W239" s="251"/>
      <c r="X239" s="251"/>
      <c r="Y239" s="251"/>
    </row>
    <row r="240" spans="1:25">
      <c r="A240" s="162">
        <f>A162+2</f>
        <v>15</v>
      </c>
    </row>
    <row r="241" spans="1:28" ht="18" customHeight="1">
      <c r="A241" s="155" t="s">
        <v>4</v>
      </c>
      <c r="C241" s="161" t="s">
        <v>323</v>
      </c>
      <c r="O241" s="161" t="s">
        <v>323</v>
      </c>
    </row>
    <row r="242" spans="1:28">
      <c r="A242" s="162">
        <f>A164</f>
        <v>4</v>
      </c>
    </row>
    <row r="243" spans="1:28" ht="63" customHeight="1">
      <c r="C243" s="260" t="s">
        <v>324</v>
      </c>
      <c r="D243" s="260"/>
      <c r="E243" s="260"/>
      <c r="F243" s="260"/>
      <c r="G243" s="260"/>
      <c r="H243" s="260"/>
      <c r="I243" s="260"/>
      <c r="J243" s="260"/>
      <c r="K243" s="260"/>
      <c r="L243" s="260"/>
      <c r="M243" s="260"/>
      <c r="O243" s="260" t="s">
        <v>324</v>
      </c>
      <c r="P243" s="260"/>
      <c r="Q243" s="260"/>
      <c r="R243" s="260"/>
      <c r="S243" s="260"/>
      <c r="T243" s="260"/>
      <c r="U243" s="260"/>
      <c r="V243" s="260"/>
      <c r="W243" s="260"/>
      <c r="X243" s="260"/>
      <c r="Y243" s="260"/>
    </row>
    <row r="244" spans="1:28" ht="9" customHeight="1"/>
    <row r="245" spans="1:28" ht="15" customHeight="1">
      <c r="E245" s="163"/>
      <c r="G245" s="164"/>
      <c r="H245" s="261" t="s">
        <v>325</v>
      </c>
      <c r="I245" s="262"/>
      <c r="J245" s="262"/>
      <c r="K245" s="262"/>
      <c r="L245" s="262"/>
      <c r="M245" s="263"/>
      <c r="Q245" s="163"/>
      <c r="S245" s="164"/>
      <c r="T245" s="261" t="s">
        <v>325</v>
      </c>
      <c r="U245" s="262"/>
      <c r="V245" s="262"/>
      <c r="W245" s="262"/>
      <c r="X245" s="262"/>
      <c r="Y245" s="263"/>
    </row>
    <row r="246" spans="1:28" ht="39" customHeight="1">
      <c r="E246" s="165"/>
      <c r="F246" s="166"/>
      <c r="G246" s="167"/>
      <c r="H246" s="252" t="s">
        <v>326</v>
      </c>
      <c r="I246" s="254" t="s">
        <v>327</v>
      </c>
      <c r="J246" s="254" t="s">
        <v>328</v>
      </c>
      <c r="K246" s="254" t="s">
        <v>329</v>
      </c>
      <c r="L246" s="256" t="s">
        <v>330</v>
      </c>
      <c r="M246" s="258" t="s">
        <v>331</v>
      </c>
      <c r="Q246" s="165"/>
      <c r="R246" s="166"/>
      <c r="S246" s="167"/>
      <c r="T246" s="252" t="s">
        <v>326</v>
      </c>
      <c r="U246" s="254" t="s">
        <v>327</v>
      </c>
      <c r="V246" s="254" t="s">
        <v>328</v>
      </c>
      <c r="W246" s="254" t="s">
        <v>329</v>
      </c>
      <c r="X246" s="256" t="s">
        <v>330</v>
      </c>
      <c r="Y246" s="258" t="s">
        <v>331</v>
      </c>
    </row>
    <row r="247" spans="1:28" ht="15.75">
      <c r="C247" s="168" t="s">
        <v>332</v>
      </c>
      <c r="D247" s="169" t="s">
        <v>333</v>
      </c>
      <c r="E247" s="170" t="s">
        <v>334</v>
      </c>
      <c r="F247" s="170" t="s">
        <v>335</v>
      </c>
      <c r="G247" s="170" t="s">
        <v>336</v>
      </c>
      <c r="H247" s="253"/>
      <c r="I247" s="255"/>
      <c r="J247" s="255"/>
      <c r="K247" s="255"/>
      <c r="L247" s="257"/>
      <c r="M247" s="259"/>
      <c r="O247" s="168" t="s">
        <v>332</v>
      </c>
      <c r="P247" s="171" t="s">
        <v>333</v>
      </c>
      <c r="Q247" s="170" t="s">
        <v>334</v>
      </c>
      <c r="R247" s="170" t="s">
        <v>335</v>
      </c>
      <c r="S247" s="170" t="s">
        <v>336</v>
      </c>
      <c r="T247" s="253"/>
      <c r="U247" s="255"/>
      <c r="V247" s="255"/>
      <c r="W247" s="255"/>
      <c r="X247" s="257"/>
      <c r="Y247" s="259"/>
    </row>
    <row r="248" spans="1:28" s="172" customFormat="1" ht="22.5" customHeight="1">
      <c r="C248" s="173" t="s">
        <v>12</v>
      </c>
      <c r="D248" s="180">
        <f>'5E A2'!B128</f>
        <v>0</v>
      </c>
      <c r="E248" s="175" t="s">
        <v>337</v>
      </c>
      <c r="F248" s="175" t="s">
        <v>337</v>
      </c>
      <c r="G248" s="175" t="s">
        <v>337</v>
      </c>
      <c r="H248" s="176"/>
      <c r="I248" s="177"/>
      <c r="J248" s="177"/>
      <c r="K248" s="177"/>
      <c r="L248" s="178"/>
      <c r="M248" s="179"/>
      <c r="O248" s="173" t="s">
        <v>12</v>
      </c>
      <c r="P248" s="174">
        <f>'5E A2'!B149</f>
        <v>0</v>
      </c>
      <c r="Q248" s="175" t="s">
        <v>337</v>
      </c>
      <c r="R248" s="175" t="s">
        <v>337</v>
      </c>
      <c r="S248" s="175" t="s">
        <v>337</v>
      </c>
      <c r="T248" s="176"/>
      <c r="U248" s="177"/>
      <c r="V248" s="177"/>
      <c r="W248" s="177"/>
      <c r="X248" s="178"/>
      <c r="Y248" s="179"/>
    </row>
    <row r="249" spans="1:28" s="172" customFormat="1" ht="0.75" customHeight="1">
      <c r="C249" s="181"/>
      <c r="D249" s="174">
        <f>'5E A2'!B129</f>
        <v>0</v>
      </c>
      <c r="E249" s="182"/>
      <c r="F249" s="182"/>
      <c r="G249" s="182"/>
      <c r="H249" s="183"/>
      <c r="I249" s="184"/>
      <c r="J249" s="184"/>
      <c r="K249" s="184"/>
      <c r="L249" s="185"/>
      <c r="M249" s="186"/>
      <c r="O249" s="181"/>
      <c r="P249" s="174">
        <f>'5E A2'!B150</f>
        <v>0</v>
      </c>
      <c r="Q249" s="182"/>
      <c r="R249" s="182"/>
      <c r="S249" s="182"/>
      <c r="T249" s="183"/>
      <c r="U249" s="184"/>
      <c r="V249" s="184"/>
      <c r="W249" s="184"/>
      <c r="X249" s="185"/>
      <c r="Y249" s="186"/>
    </row>
    <row r="250" spans="1:28" s="172" customFormat="1" ht="22.5" hidden="1" customHeight="1">
      <c r="C250" s="181"/>
      <c r="D250" s="174">
        <f>'5E A2'!B130</f>
        <v>0</v>
      </c>
      <c r="E250" s="182"/>
      <c r="F250" s="182"/>
      <c r="G250" s="182"/>
      <c r="H250" s="183"/>
      <c r="I250" s="184"/>
      <c r="J250" s="184"/>
      <c r="K250" s="184"/>
      <c r="L250" s="185"/>
      <c r="M250" s="186"/>
      <c r="O250" s="181"/>
      <c r="P250" s="174">
        <f>'5E A2'!B151</f>
        <v>0</v>
      </c>
      <c r="Q250" s="182"/>
      <c r="R250" s="182"/>
      <c r="S250" s="182"/>
      <c r="T250" s="183"/>
      <c r="U250" s="184"/>
      <c r="V250" s="184"/>
      <c r="W250" s="184"/>
      <c r="X250" s="185"/>
      <c r="Y250" s="186"/>
    </row>
    <row r="251" spans="1:28" s="172" customFormat="1" ht="20.25" customHeight="1">
      <c r="C251" s="187">
        <f>O221+3</f>
        <v>45026</v>
      </c>
      <c r="D251" s="174">
        <f>'5E A2'!B131</f>
        <v>0</v>
      </c>
      <c r="E251" s="182" t="s">
        <v>337</v>
      </c>
      <c r="F251" s="182" t="s">
        <v>337</v>
      </c>
      <c r="G251" s="182" t="s">
        <v>337</v>
      </c>
      <c r="H251" s="183"/>
      <c r="I251" s="184"/>
      <c r="J251" s="184"/>
      <c r="K251" s="184"/>
      <c r="L251" s="185"/>
      <c r="M251" s="186"/>
      <c r="O251" s="187">
        <f>+C299+3</f>
        <v>45033</v>
      </c>
      <c r="P251" s="174">
        <f>'5E A2'!B152</f>
        <v>0</v>
      </c>
      <c r="Q251" s="182" t="s">
        <v>337</v>
      </c>
      <c r="R251" s="182" t="s">
        <v>337</v>
      </c>
      <c r="S251" s="182" t="s">
        <v>337</v>
      </c>
      <c r="T251" s="183"/>
      <c r="U251" s="184"/>
      <c r="V251" s="184"/>
      <c r="W251" s="184"/>
      <c r="X251" s="185"/>
      <c r="Y251" s="186"/>
      <c r="AB251" s="188"/>
    </row>
    <row r="252" spans="1:28" s="172" customFormat="1" ht="22.5" hidden="1" customHeight="1">
      <c r="C252" s="187"/>
      <c r="D252" s="174">
        <f>'5E A2'!B132</f>
        <v>0</v>
      </c>
      <c r="E252" s="182"/>
      <c r="F252" s="182"/>
      <c r="G252" s="182"/>
      <c r="H252" s="183"/>
      <c r="I252" s="184"/>
      <c r="J252" s="184"/>
      <c r="K252" s="184"/>
      <c r="L252" s="185"/>
      <c r="M252" s="186"/>
      <c r="O252" s="187"/>
      <c r="P252" s="174">
        <f>'5E A2'!B153</f>
        <v>0</v>
      </c>
      <c r="Q252" s="182"/>
      <c r="R252" s="182"/>
      <c r="S252" s="182"/>
      <c r="T252" s="183"/>
      <c r="U252" s="184"/>
      <c r="V252" s="184"/>
      <c r="W252" s="184"/>
      <c r="X252" s="185"/>
      <c r="Y252" s="186"/>
      <c r="AB252" s="188"/>
    </row>
    <row r="253" spans="1:28" s="172" customFormat="1" ht="0.75" customHeight="1">
      <c r="C253" s="187"/>
      <c r="D253" s="174">
        <f>'5E A2'!B133</f>
        <v>0</v>
      </c>
      <c r="E253" s="182"/>
      <c r="F253" s="182"/>
      <c r="G253" s="182"/>
      <c r="H253" s="183"/>
      <c r="I253" s="184"/>
      <c r="J253" s="184"/>
      <c r="K253" s="184"/>
      <c r="L253" s="185"/>
      <c r="M253" s="186"/>
      <c r="O253" s="187"/>
      <c r="P253" s="174">
        <f>'5E A2'!B154</f>
        <v>0</v>
      </c>
      <c r="Q253" s="182"/>
      <c r="R253" s="182"/>
      <c r="S253" s="182"/>
      <c r="T253" s="183"/>
      <c r="U253" s="184"/>
      <c r="V253" s="184"/>
      <c r="W253" s="184"/>
      <c r="X253" s="185"/>
      <c r="Y253" s="186"/>
      <c r="AB253" s="188"/>
    </row>
    <row r="254" spans="1:28" s="172" customFormat="1" ht="21.75" customHeight="1">
      <c r="C254" s="186"/>
      <c r="D254" s="174">
        <f>'5E A2'!B134</f>
        <v>0</v>
      </c>
      <c r="E254" s="182" t="s">
        <v>337</v>
      </c>
      <c r="F254" s="182" t="s">
        <v>337</v>
      </c>
      <c r="G254" s="182" t="s">
        <v>337</v>
      </c>
      <c r="H254" s="183"/>
      <c r="I254" s="184"/>
      <c r="J254" s="184"/>
      <c r="K254" s="184"/>
      <c r="L254" s="185"/>
      <c r="M254" s="189"/>
      <c r="O254" s="186"/>
      <c r="P254" s="174">
        <f>'5E A2'!B155</f>
        <v>0</v>
      </c>
      <c r="Q254" s="182" t="s">
        <v>337</v>
      </c>
      <c r="R254" s="182" t="s">
        <v>337</v>
      </c>
      <c r="S254" s="182" t="s">
        <v>337</v>
      </c>
      <c r="T254" s="183"/>
      <c r="U254" s="184"/>
      <c r="V254" s="184"/>
      <c r="W254" s="184"/>
      <c r="X254" s="185"/>
      <c r="Y254" s="189"/>
    </row>
    <row r="255" spans="1:28" s="172" customFormat="1" ht="2.25" hidden="1" customHeight="1">
      <c r="C255" s="186"/>
      <c r="D255" s="174">
        <f>'5E A2'!B135</f>
        <v>0</v>
      </c>
      <c r="E255" s="182"/>
      <c r="F255" s="182"/>
      <c r="G255" s="182"/>
      <c r="H255" s="183"/>
      <c r="I255" s="184"/>
      <c r="J255" s="184"/>
      <c r="K255" s="184"/>
      <c r="L255" s="185"/>
      <c r="M255" s="189"/>
      <c r="O255" s="186"/>
      <c r="P255" s="174">
        <f>'5E A2'!B156</f>
        <v>0</v>
      </c>
      <c r="Q255" s="182"/>
      <c r="R255" s="182"/>
      <c r="S255" s="182"/>
      <c r="T255" s="183"/>
      <c r="U255" s="184"/>
      <c r="V255" s="184"/>
      <c r="W255" s="184"/>
      <c r="X255" s="185"/>
      <c r="Y255" s="189"/>
    </row>
    <row r="256" spans="1:28" s="172" customFormat="1" ht="22.5" hidden="1" customHeight="1">
      <c r="C256" s="186"/>
      <c r="D256" s="174">
        <f>'5E A2'!B136</f>
        <v>0</v>
      </c>
      <c r="E256" s="182"/>
      <c r="F256" s="182"/>
      <c r="G256" s="182"/>
      <c r="H256" s="183"/>
      <c r="I256" s="184"/>
      <c r="J256" s="184"/>
      <c r="K256" s="184"/>
      <c r="L256" s="185"/>
      <c r="M256" s="189"/>
      <c r="O256" s="186"/>
      <c r="P256" s="174">
        <f>'5E A2'!B157</f>
        <v>0</v>
      </c>
      <c r="Q256" s="182"/>
      <c r="R256" s="182"/>
      <c r="S256" s="182"/>
      <c r="T256" s="183"/>
      <c r="U256" s="184"/>
      <c r="V256" s="184"/>
      <c r="W256" s="184"/>
      <c r="X256" s="185"/>
      <c r="Y256" s="189"/>
    </row>
    <row r="257" spans="3:28" s="172" customFormat="1" ht="22.5" customHeight="1">
      <c r="C257" s="181"/>
      <c r="D257" s="174">
        <f>'5E A2'!B137</f>
        <v>0</v>
      </c>
      <c r="E257" s="182" t="s">
        <v>337</v>
      </c>
      <c r="F257" s="182" t="s">
        <v>337</v>
      </c>
      <c r="G257" s="182" t="s">
        <v>337</v>
      </c>
      <c r="H257" s="183"/>
      <c r="I257" s="184"/>
      <c r="J257" s="184"/>
      <c r="K257" s="184"/>
      <c r="L257" s="185"/>
      <c r="M257" s="189"/>
      <c r="O257" s="181"/>
      <c r="P257" s="174">
        <f>'5E A2'!B158</f>
        <v>0</v>
      </c>
      <c r="Q257" s="182" t="s">
        <v>337</v>
      </c>
      <c r="R257" s="182" t="s">
        <v>337</v>
      </c>
      <c r="S257" s="182" t="s">
        <v>337</v>
      </c>
      <c r="T257" s="183"/>
      <c r="U257" s="184"/>
      <c r="V257" s="184"/>
      <c r="W257" s="184"/>
      <c r="X257" s="185"/>
      <c r="Y257" s="189"/>
    </row>
    <row r="258" spans="3:28" s="172" customFormat="1" ht="0.75" customHeight="1">
      <c r="C258" s="181"/>
      <c r="D258" s="174">
        <f>'5E A2'!B138</f>
        <v>0</v>
      </c>
      <c r="E258" s="182"/>
      <c r="F258" s="182"/>
      <c r="G258" s="182"/>
      <c r="H258" s="183"/>
      <c r="I258" s="184"/>
      <c r="J258" s="184"/>
      <c r="K258" s="184"/>
      <c r="L258" s="185"/>
      <c r="M258" s="189"/>
      <c r="O258" s="181"/>
      <c r="P258" s="174">
        <f>'5E A2'!B159</f>
        <v>0</v>
      </c>
      <c r="Q258" s="182"/>
      <c r="R258" s="182"/>
      <c r="S258" s="182"/>
      <c r="T258" s="183"/>
      <c r="U258" s="184"/>
      <c r="V258" s="184"/>
      <c r="W258" s="184"/>
      <c r="X258" s="185"/>
      <c r="Y258" s="189"/>
    </row>
    <row r="259" spans="3:28" s="172" customFormat="1" ht="22.5" customHeight="1">
      <c r="C259" s="190"/>
      <c r="D259" s="174">
        <f>'5E A2'!B139</f>
        <v>0</v>
      </c>
      <c r="E259" s="191" t="s">
        <v>337</v>
      </c>
      <c r="F259" s="191" t="s">
        <v>337</v>
      </c>
      <c r="G259" s="191" t="s">
        <v>337</v>
      </c>
      <c r="H259" s="192"/>
      <c r="I259" s="193"/>
      <c r="J259" s="193"/>
      <c r="K259" s="193"/>
      <c r="L259" s="194"/>
      <c r="M259" s="195"/>
      <c r="O259" s="190"/>
      <c r="P259" s="174">
        <f>'5E A2'!B160</f>
        <v>0</v>
      </c>
      <c r="Q259" s="191" t="s">
        <v>337</v>
      </c>
      <c r="R259" s="191" t="s">
        <v>337</v>
      </c>
      <c r="S259" s="191" t="s">
        <v>337</v>
      </c>
      <c r="T259" s="192"/>
      <c r="U259" s="193"/>
      <c r="V259" s="193"/>
      <c r="W259" s="193"/>
      <c r="X259" s="194"/>
      <c r="Y259" s="195"/>
    </row>
    <row r="260" spans="3:28" s="172" customFormat="1" ht="22.5" customHeight="1">
      <c r="C260" s="173" t="s">
        <v>14</v>
      </c>
      <c r="D260" s="180">
        <f>'5E A2'!D128</f>
        <v>0</v>
      </c>
      <c r="E260" s="175" t="s">
        <v>337</v>
      </c>
      <c r="F260" s="175" t="s">
        <v>337</v>
      </c>
      <c r="G260" s="175" t="s">
        <v>337</v>
      </c>
      <c r="H260" s="176"/>
      <c r="I260" s="177"/>
      <c r="J260" s="177"/>
      <c r="K260" s="177"/>
      <c r="L260" s="178"/>
      <c r="M260" s="179"/>
      <c r="O260" s="173" t="s">
        <v>14</v>
      </c>
      <c r="P260" s="180">
        <f>'5E A2'!D149</f>
        <v>0</v>
      </c>
      <c r="Q260" s="175" t="s">
        <v>337</v>
      </c>
      <c r="R260" s="175" t="s">
        <v>337</v>
      </c>
      <c r="S260" s="175" t="s">
        <v>337</v>
      </c>
      <c r="T260" s="176"/>
      <c r="U260" s="177"/>
      <c r="V260" s="177"/>
      <c r="W260" s="177"/>
      <c r="X260" s="178"/>
      <c r="Y260" s="179"/>
    </row>
    <row r="261" spans="3:28" s="172" customFormat="1" ht="0.75" customHeight="1">
      <c r="C261" s="181"/>
      <c r="D261" s="174">
        <f>'5E A2'!D129</f>
        <v>0</v>
      </c>
      <c r="E261" s="182"/>
      <c r="F261" s="182"/>
      <c r="G261" s="182"/>
      <c r="H261" s="183"/>
      <c r="I261" s="184"/>
      <c r="J261" s="184"/>
      <c r="K261" s="184"/>
      <c r="L261" s="185"/>
      <c r="M261" s="186"/>
      <c r="O261" s="181"/>
      <c r="P261" s="180">
        <f>'5E A2'!D150</f>
        <v>0</v>
      </c>
      <c r="Q261" s="182"/>
      <c r="R261" s="182"/>
      <c r="S261" s="182"/>
      <c r="T261" s="183"/>
      <c r="U261" s="184"/>
      <c r="V261" s="184"/>
      <c r="W261" s="184"/>
      <c r="X261" s="185"/>
      <c r="Y261" s="186"/>
    </row>
    <row r="262" spans="3:28" s="172" customFormat="1" ht="22.5" hidden="1" customHeight="1">
      <c r="C262" s="181"/>
      <c r="D262" s="174">
        <f>'5E A2'!D130</f>
        <v>0</v>
      </c>
      <c r="E262" s="182"/>
      <c r="F262" s="182"/>
      <c r="G262" s="182"/>
      <c r="H262" s="183"/>
      <c r="I262" s="184"/>
      <c r="J262" s="184"/>
      <c r="K262" s="184"/>
      <c r="L262" s="185"/>
      <c r="M262" s="186"/>
      <c r="O262" s="181"/>
      <c r="P262" s="180">
        <f>'5E A2'!D151</f>
        <v>0</v>
      </c>
      <c r="Q262" s="182"/>
      <c r="R262" s="182"/>
      <c r="S262" s="182"/>
      <c r="T262" s="183"/>
      <c r="U262" s="184"/>
      <c r="V262" s="184"/>
      <c r="W262" s="184"/>
      <c r="X262" s="185"/>
      <c r="Y262" s="186"/>
    </row>
    <row r="263" spans="3:28" s="172" customFormat="1" ht="20.25" customHeight="1">
      <c r="C263" s="187">
        <f>+C251+1</f>
        <v>45027</v>
      </c>
      <c r="D263" s="174">
        <f>'5E A2'!D131</f>
        <v>0</v>
      </c>
      <c r="E263" s="182" t="s">
        <v>337</v>
      </c>
      <c r="F263" s="182" t="s">
        <v>337</v>
      </c>
      <c r="G263" s="182" t="s">
        <v>337</v>
      </c>
      <c r="H263" s="183"/>
      <c r="I263" s="184"/>
      <c r="J263" s="184"/>
      <c r="K263" s="184"/>
      <c r="L263" s="185"/>
      <c r="M263" s="186"/>
      <c r="O263" s="187">
        <f>+O251+1</f>
        <v>45034</v>
      </c>
      <c r="P263" s="180">
        <f>'5E A2'!D152</f>
        <v>0</v>
      </c>
      <c r="Q263" s="182" t="s">
        <v>337</v>
      </c>
      <c r="R263" s="182" t="s">
        <v>337</v>
      </c>
      <c r="S263" s="182" t="s">
        <v>337</v>
      </c>
      <c r="T263" s="183"/>
      <c r="U263" s="184"/>
      <c r="V263" s="184"/>
      <c r="W263" s="184"/>
      <c r="X263" s="185"/>
      <c r="Y263" s="186"/>
      <c r="AB263" s="188"/>
    </row>
    <row r="264" spans="3:28" s="172" customFormat="1" ht="22.5" hidden="1" customHeight="1">
      <c r="C264" s="187"/>
      <c r="D264" s="174">
        <f>'5E A2'!D132</f>
        <v>0</v>
      </c>
      <c r="E264" s="182"/>
      <c r="F264" s="182"/>
      <c r="G264" s="182"/>
      <c r="H264" s="183"/>
      <c r="I264" s="184"/>
      <c r="J264" s="184"/>
      <c r="K264" s="184"/>
      <c r="L264" s="185"/>
      <c r="M264" s="186"/>
      <c r="O264" s="187"/>
      <c r="P264" s="180">
        <f>'5E A2'!D153</f>
        <v>0</v>
      </c>
      <c r="Q264" s="182"/>
      <c r="R264" s="182"/>
      <c r="S264" s="182"/>
      <c r="T264" s="183"/>
      <c r="U264" s="184"/>
      <c r="V264" s="184"/>
      <c r="W264" s="184"/>
      <c r="X264" s="185"/>
      <c r="Y264" s="186"/>
      <c r="AB264" s="188"/>
    </row>
    <row r="265" spans="3:28" s="172" customFormat="1" ht="0.75" customHeight="1">
      <c r="C265" s="187"/>
      <c r="D265" s="174">
        <f>'5E A2'!D133</f>
        <v>0</v>
      </c>
      <c r="E265" s="182"/>
      <c r="F265" s="182"/>
      <c r="G265" s="182"/>
      <c r="H265" s="183"/>
      <c r="I265" s="184"/>
      <c r="J265" s="184"/>
      <c r="K265" s="184"/>
      <c r="L265" s="185"/>
      <c r="M265" s="186"/>
      <c r="O265" s="187"/>
      <c r="P265" s="180">
        <f>'5E A2'!D154</f>
        <v>0</v>
      </c>
      <c r="Q265" s="182"/>
      <c r="R265" s="182"/>
      <c r="S265" s="182"/>
      <c r="T265" s="183"/>
      <c r="U265" s="184"/>
      <c r="V265" s="184"/>
      <c r="W265" s="184"/>
      <c r="X265" s="185"/>
      <c r="Y265" s="186"/>
      <c r="AB265" s="188"/>
    </row>
    <row r="266" spans="3:28" s="172" customFormat="1" ht="21.75" customHeight="1">
      <c r="C266" s="186"/>
      <c r="D266" s="174">
        <f>'5E A2'!D134</f>
        <v>0</v>
      </c>
      <c r="E266" s="182" t="s">
        <v>337</v>
      </c>
      <c r="F266" s="182" t="s">
        <v>337</v>
      </c>
      <c r="G266" s="182" t="s">
        <v>337</v>
      </c>
      <c r="H266" s="183"/>
      <c r="I266" s="184"/>
      <c r="J266" s="184"/>
      <c r="K266" s="184"/>
      <c r="L266" s="185"/>
      <c r="M266" s="189"/>
      <c r="O266" s="186"/>
      <c r="P266" s="180">
        <f>'5E A2'!D155</f>
        <v>0</v>
      </c>
      <c r="Q266" s="182" t="s">
        <v>337</v>
      </c>
      <c r="R266" s="182" t="s">
        <v>337</v>
      </c>
      <c r="S266" s="182" t="s">
        <v>337</v>
      </c>
      <c r="T266" s="183"/>
      <c r="U266" s="184"/>
      <c r="V266" s="184"/>
      <c r="W266" s="184"/>
      <c r="X266" s="185"/>
      <c r="Y266" s="189"/>
    </row>
    <row r="267" spans="3:28" s="172" customFormat="1" ht="2.25" hidden="1" customHeight="1">
      <c r="C267" s="186"/>
      <c r="D267" s="174">
        <f>'5E A2'!D135</f>
        <v>0</v>
      </c>
      <c r="E267" s="182"/>
      <c r="F267" s="182"/>
      <c r="G267" s="182"/>
      <c r="H267" s="183"/>
      <c r="I267" s="184"/>
      <c r="J267" s="184"/>
      <c r="K267" s="184"/>
      <c r="L267" s="185"/>
      <c r="M267" s="189"/>
      <c r="O267" s="186"/>
      <c r="P267" s="180">
        <f>'5E A2'!D156</f>
        <v>0</v>
      </c>
      <c r="Q267" s="182"/>
      <c r="R267" s="182"/>
      <c r="S267" s="182"/>
      <c r="T267" s="183"/>
      <c r="U267" s="184"/>
      <c r="V267" s="184"/>
      <c r="W267" s="184"/>
      <c r="X267" s="185"/>
      <c r="Y267" s="189"/>
    </row>
    <row r="268" spans="3:28" s="172" customFormat="1" ht="22.5" hidden="1" customHeight="1">
      <c r="C268" s="186"/>
      <c r="D268" s="174">
        <f>'5E A2'!D136</f>
        <v>0</v>
      </c>
      <c r="E268" s="182"/>
      <c r="F268" s="182"/>
      <c r="G268" s="182"/>
      <c r="H268" s="183"/>
      <c r="I268" s="184"/>
      <c r="J268" s="184"/>
      <c r="K268" s="184"/>
      <c r="L268" s="185"/>
      <c r="M268" s="189"/>
      <c r="O268" s="186"/>
      <c r="P268" s="180">
        <f>'5E A2'!D157</f>
        <v>0</v>
      </c>
      <c r="Q268" s="182"/>
      <c r="R268" s="182"/>
      <c r="S268" s="182"/>
      <c r="T268" s="183"/>
      <c r="U268" s="184"/>
      <c r="V268" s="184"/>
      <c r="W268" s="184"/>
      <c r="X268" s="185"/>
      <c r="Y268" s="189"/>
    </row>
    <row r="269" spans="3:28" s="172" customFormat="1" ht="22.5" customHeight="1">
      <c r="C269" s="181"/>
      <c r="D269" s="174">
        <f>'5E A2'!D137</f>
        <v>0</v>
      </c>
      <c r="E269" s="182" t="s">
        <v>337</v>
      </c>
      <c r="F269" s="182" t="s">
        <v>337</v>
      </c>
      <c r="G269" s="182" t="s">
        <v>337</v>
      </c>
      <c r="H269" s="183"/>
      <c r="I269" s="184"/>
      <c r="J269" s="184"/>
      <c r="K269" s="184"/>
      <c r="L269" s="185"/>
      <c r="M269" s="189"/>
      <c r="O269" s="181"/>
      <c r="P269" s="180">
        <f>'5E A2'!D158</f>
        <v>0</v>
      </c>
      <c r="Q269" s="182" t="s">
        <v>337</v>
      </c>
      <c r="R269" s="182" t="s">
        <v>337</v>
      </c>
      <c r="S269" s="182" t="s">
        <v>337</v>
      </c>
      <c r="T269" s="183"/>
      <c r="U269" s="184"/>
      <c r="V269" s="184"/>
      <c r="W269" s="184"/>
      <c r="X269" s="185"/>
      <c r="Y269" s="189"/>
    </row>
    <row r="270" spans="3:28" s="172" customFormat="1" ht="0.75" customHeight="1">
      <c r="C270" s="181"/>
      <c r="D270" s="174">
        <f>'5E A2'!D138</f>
        <v>0</v>
      </c>
      <c r="E270" s="182"/>
      <c r="F270" s="182"/>
      <c r="G270" s="182"/>
      <c r="H270" s="183"/>
      <c r="I270" s="184"/>
      <c r="J270" s="184"/>
      <c r="K270" s="184"/>
      <c r="L270" s="185"/>
      <c r="M270" s="189"/>
      <c r="O270" s="181"/>
      <c r="P270" s="180">
        <f>'5E A2'!D159</f>
        <v>0</v>
      </c>
      <c r="Q270" s="182"/>
      <c r="R270" s="182"/>
      <c r="S270" s="182"/>
      <c r="T270" s="183"/>
      <c r="U270" s="184"/>
      <c r="V270" s="184"/>
      <c r="W270" s="184"/>
      <c r="X270" s="185"/>
      <c r="Y270" s="189"/>
    </row>
    <row r="271" spans="3:28" s="172" customFormat="1" ht="22.5" customHeight="1">
      <c r="C271" s="190"/>
      <c r="D271" s="174">
        <f>'5E A2'!D139</f>
        <v>0</v>
      </c>
      <c r="E271" s="191" t="s">
        <v>337</v>
      </c>
      <c r="F271" s="191" t="s">
        <v>337</v>
      </c>
      <c r="G271" s="191" t="s">
        <v>337</v>
      </c>
      <c r="H271" s="192"/>
      <c r="I271" s="193"/>
      <c r="J271" s="193"/>
      <c r="K271" s="193"/>
      <c r="L271" s="194"/>
      <c r="M271" s="195"/>
      <c r="O271" s="190"/>
      <c r="P271" s="180">
        <f>'5E A2'!D160</f>
        <v>0</v>
      </c>
      <c r="Q271" s="191" t="s">
        <v>337</v>
      </c>
      <c r="R271" s="191" t="s">
        <v>337</v>
      </c>
      <c r="S271" s="191" t="s">
        <v>337</v>
      </c>
      <c r="T271" s="192"/>
      <c r="U271" s="193"/>
      <c r="V271" s="193"/>
      <c r="W271" s="193"/>
      <c r="X271" s="194"/>
      <c r="Y271" s="195"/>
    </row>
    <row r="272" spans="3:28" s="172" customFormat="1" ht="22.5" customHeight="1">
      <c r="C272" s="173" t="s">
        <v>15</v>
      </c>
      <c r="D272" s="180">
        <f>'5E A2'!F128</f>
        <v>0</v>
      </c>
      <c r="E272" s="175" t="s">
        <v>337</v>
      </c>
      <c r="F272" s="175" t="s">
        <v>337</v>
      </c>
      <c r="G272" s="175" t="s">
        <v>337</v>
      </c>
      <c r="H272" s="176"/>
      <c r="I272" s="177"/>
      <c r="J272" s="177"/>
      <c r="K272" s="177"/>
      <c r="L272" s="178"/>
      <c r="M272" s="179"/>
      <c r="O272" s="173" t="s">
        <v>15</v>
      </c>
      <c r="P272" s="180">
        <f>'5E A2'!F149</f>
        <v>0</v>
      </c>
      <c r="Q272" s="175" t="s">
        <v>337</v>
      </c>
      <c r="R272" s="175" t="s">
        <v>337</v>
      </c>
      <c r="S272" s="175" t="s">
        <v>337</v>
      </c>
      <c r="T272" s="176"/>
      <c r="U272" s="177"/>
      <c r="V272" s="177"/>
      <c r="W272" s="177"/>
      <c r="X272" s="178"/>
      <c r="Y272" s="179"/>
    </row>
    <row r="273" spans="3:28" s="172" customFormat="1" ht="0.75" customHeight="1">
      <c r="C273" s="181"/>
      <c r="D273" s="174">
        <f>'5E A2'!F129</f>
        <v>0</v>
      </c>
      <c r="E273" s="182"/>
      <c r="F273" s="182"/>
      <c r="G273" s="182"/>
      <c r="H273" s="183"/>
      <c r="I273" s="184"/>
      <c r="J273" s="184"/>
      <c r="K273" s="184"/>
      <c r="L273" s="185"/>
      <c r="M273" s="186"/>
      <c r="O273" s="181"/>
      <c r="P273" s="180">
        <f>'5E A2'!F150</f>
        <v>0</v>
      </c>
      <c r="Q273" s="182"/>
      <c r="R273" s="182"/>
      <c r="S273" s="182"/>
      <c r="T273" s="183"/>
      <c r="U273" s="184"/>
      <c r="V273" s="184"/>
      <c r="W273" s="184"/>
      <c r="X273" s="185"/>
      <c r="Y273" s="186"/>
    </row>
    <row r="274" spans="3:28" s="172" customFormat="1" ht="22.5" hidden="1" customHeight="1">
      <c r="C274" s="181"/>
      <c r="D274" s="174">
        <f>'5E A2'!F130</f>
        <v>0</v>
      </c>
      <c r="E274" s="182"/>
      <c r="F274" s="182"/>
      <c r="G274" s="182"/>
      <c r="H274" s="183"/>
      <c r="I274" s="184"/>
      <c r="J274" s="184"/>
      <c r="K274" s="184"/>
      <c r="L274" s="185"/>
      <c r="M274" s="186"/>
      <c r="O274" s="181"/>
      <c r="P274" s="180">
        <f>'5E A2'!F151</f>
        <v>0</v>
      </c>
      <c r="Q274" s="182"/>
      <c r="R274" s="182"/>
      <c r="S274" s="182"/>
      <c r="T274" s="183"/>
      <c r="U274" s="184"/>
      <c r="V274" s="184"/>
      <c r="W274" s="184"/>
      <c r="X274" s="185"/>
      <c r="Y274" s="186"/>
    </row>
    <row r="275" spans="3:28" s="172" customFormat="1" ht="20.25" customHeight="1">
      <c r="C275" s="187">
        <f>+C263+1</f>
        <v>45028</v>
      </c>
      <c r="D275" s="174">
        <f>'5E A2'!F131</f>
        <v>0</v>
      </c>
      <c r="E275" s="182" t="s">
        <v>337</v>
      </c>
      <c r="F275" s="182" t="s">
        <v>337</v>
      </c>
      <c r="G275" s="182" t="s">
        <v>337</v>
      </c>
      <c r="H275" s="183"/>
      <c r="I275" s="184"/>
      <c r="J275" s="184"/>
      <c r="K275" s="184"/>
      <c r="L275" s="185"/>
      <c r="M275" s="186"/>
      <c r="O275" s="187">
        <f>+O263+1</f>
        <v>45035</v>
      </c>
      <c r="P275" s="180">
        <f>'5E A2'!F152</f>
        <v>0</v>
      </c>
      <c r="Q275" s="182" t="s">
        <v>337</v>
      </c>
      <c r="R275" s="182" t="s">
        <v>337</v>
      </c>
      <c r="S275" s="182" t="s">
        <v>337</v>
      </c>
      <c r="T275" s="183"/>
      <c r="U275" s="184"/>
      <c r="V275" s="184"/>
      <c r="W275" s="184"/>
      <c r="X275" s="185"/>
      <c r="Y275" s="186"/>
      <c r="AB275" s="188"/>
    </row>
    <row r="276" spans="3:28" s="172" customFormat="1" ht="22.5" hidden="1" customHeight="1">
      <c r="C276" s="187"/>
      <c r="D276" s="174">
        <f>'5E A2'!F132</f>
        <v>0</v>
      </c>
      <c r="E276" s="182"/>
      <c r="F276" s="182"/>
      <c r="G276" s="182"/>
      <c r="H276" s="183"/>
      <c r="I276" s="184"/>
      <c r="J276" s="184"/>
      <c r="K276" s="184"/>
      <c r="L276" s="185"/>
      <c r="M276" s="186"/>
      <c r="O276" s="187"/>
      <c r="P276" s="180">
        <f>'5E A2'!F153</f>
        <v>0</v>
      </c>
      <c r="Q276" s="182"/>
      <c r="R276" s="182"/>
      <c r="S276" s="182"/>
      <c r="T276" s="183"/>
      <c r="U276" s="184"/>
      <c r="V276" s="184"/>
      <c r="W276" s="184"/>
      <c r="X276" s="185"/>
      <c r="Y276" s="186"/>
      <c r="AB276" s="188"/>
    </row>
    <row r="277" spans="3:28" s="172" customFormat="1" ht="0.75" customHeight="1">
      <c r="C277" s="187"/>
      <c r="D277" s="174">
        <f>'5E A2'!F133</f>
        <v>0</v>
      </c>
      <c r="E277" s="182"/>
      <c r="F277" s="182"/>
      <c r="G277" s="182"/>
      <c r="H277" s="183"/>
      <c r="I277" s="184"/>
      <c r="J277" s="184"/>
      <c r="K277" s="184"/>
      <c r="L277" s="185"/>
      <c r="M277" s="186"/>
      <c r="O277" s="187"/>
      <c r="P277" s="180">
        <f>'5E A2'!F154</f>
        <v>0</v>
      </c>
      <c r="Q277" s="182"/>
      <c r="R277" s="182"/>
      <c r="S277" s="182"/>
      <c r="T277" s="183"/>
      <c r="U277" s="184"/>
      <c r="V277" s="184"/>
      <c r="W277" s="184"/>
      <c r="X277" s="185"/>
      <c r="Y277" s="186"/>
      <c r="AB277" s="188"/>
    </row>
    <row r="278" spans="3:28" s="172" customFormat="1" ht="21.75" customHeight="1">
      <c r="C278" s="186"/>
      <c r="D278" s="174">
        <f>'5E A2'!F134</f>
        <v>0</v>
      </c>
      <c r="E278" s="182" t="s">
        <v>337</v>
      </c>
      <c r="F278" s="182" t="s">
        <v>337</v>
      </c>
      <c r="G278" s="182" t="s">
        <v>337</v>
      </c>
      <c r="H278" s="183"/>
      <c r="I278" s="184"/>
      <c r="J278" s="184"/>
      <c r="K278" s="184"/>
      <c r="L278" s="185"/>
      <c r="M278" s="189"/>
      <c r="O278" s="186"/>
      <c r="P278" s="180">
        <f>'5E A2'!F155</f>
        <v>0</v>
      </c>
      <c r="Q278" s="182" t="s">
        <v>337</v>
      </c>
      <c r="R278" s="182" t="s">
        <v>337</v>
      </c>
      <c r="S278" s="182" t="s">
        <v>337</v>
      </c>
      <c r="T278" s="183"/>
      <c r="U278" s="184"/>
      <c r="V278" s="184"/>
      <c r="W278" s="184"/>
      <c r="X278" s="185"/>
      <c r="Y278" s="189"/>
    </row>
    <row r="279" spans="3:28" s="172" customFormat="1" ht="2.25" hidden="1" customHeight="1">
      <c r="C279" s="186"/>
      <c r="D279" s="174">
        <f>'5E A2'!F135</f>
        <v>0</v>
      </c>
      <c r="E279" s="182"/>
      <c r="F279" s="182"/>
      <c r="G279" s="182"/>
      <c r="H279" s="183"/>
      <c r="I279" s="184"/>
      <c r="J279" s="184"/>
      <c r="K279" s="184"/>
      <c r="L279" s="185"/>
      <c r="M279" s="189"/>
      <c r="O279" s="186"/>
      <c r="P279" s="180">
        <f>'5E A2'!F156</f>
        <v>0</v>
      </c>
      <c r="Q279" s="182"/>
      <c r="R279" s="182"/>
      <c r="S279" s="182"/>
      <c r="T279" s="183"/>
      <c r="U279" s="184"/>
      <c r="V279" s="184"/>
      <c r="W279" s="184"/>
      <c r="X279" s="185"/>
      <c r="Y279" s="189"/>
    </row>
    <row r="280" spans="3:28" s="172" customFormat="1" ht="22.5" hidden="1" customHeight="1">
      <c r="C280" s="186"/>
      <c r="D280" s="174">
        <f>'5E A2'!F136</f>
        <v>0</v>
      </c>
      <c r="E280" s="182"/>
      <c r="F280" s="182"/>
      <c r="G280" s="182"/>
      <c r="H280" s="183"/>
      <c r="I280" s="184"/>
      <c r="J280" s="184"/>
      <c r="K280" s="184"/>
      <c r="L280" s="185"/>
      <c r="M280" s="189"/>
      <c r="O280" s="186"/>
      <c r="P280" s="180">
        <f>'5E A2'!F157</f>
        <v>0</v>
      </c>
      <c r="Q280" s="182"/>
      <c r="R280" s="182"/>
      <c r="S280" s="182"/>
      <c r="T280" s="183"/>
      <c r="U280" s="184"/>
      <c r="V280" s="184"/>
      <c r="W280" s="184"/>
      <c r="X280" s="185"/>
      <c r="Y280" s="189"/>
    </row>
    <row r="281" spans="3:28" s="172" customFormat="1" ht="22.5" customHeight="1">
      <c r="C281" s="181"/>
      <c r="D281" s="174">
        <f>'5E A2'!F137</f>
        <v>0</v>
      </c>
      <c r="E281" s="182" t="s">
        <v>337</v>
      </c>
      <c r="F281" s="182" t="s">
        <v>337</v>
      </c>
      <c r="G281" s="182" t="s">
        <v>337</v>
      </c>
      <c r="H281" s="183"/>
      <c r="I281" s="184"/>
      <c r="J281" s="184"/>
      <c r="K281" s="184"/>
      <c r="L281" s="185"/>
      <c r="M281" s="189"/>
      <c r="O281" s="181"/>
      <c r="P281" s="180">
        <f>'5E A2'!F158</f>
        <v>0</v>
      </c>
      <c r="Q281" s="182" t="s">
        <v>337</v>
      </c>
      <c r="R281" s="182" t="s">
        <v>337</v>
      </c>
      <c r="S281" s="182" t="s">
        <v>337</v>
      </c>
      <c r="T281" s="183"/>
      <c r="U281" s="184"/>
      <c r="V281" s="184"/>
      <c r="W281" s="184"/>
      <c r="X281" s="185"/>
      <c r="Y281" s="189"/>
    </row>
    <row r="282" spans="3:28" s="172" customFormat="1" ht="0.75" customHeight="1">
      <c r="C282" s="181"/>
      <c r="D282" s="174">
        <f>'5E A2'!F138</f>
        <v>0</v>
      </c>
      <c r="E282" s="182"/>
      <c r="F282" s="182"/>
      <c r="G282" s="182"/>
      <c r="H282" s="183"/>
      <c r="I282" s="184"/>
      <c r="J282" s="184"/>
      <c r="K282" s="184"/>
      <c r="L282" s="185"/>
      <c r="M282" s="189"/>
      <c r="O282" s="181"/>
      <c r="P282" s="180">
        <f>'5E A2'!F159</f>
        <v>0</v>
      </c>
      <c r="Q282" s="182"/>
      <c r="R282" s="182"/>
      <c r="S282" s="182"/>
      <c r="T282" s="183"/>
      <c r="U282" s="184"/>
      <c r="V282" s="184"/>
      <c r="W282" s="184"/>
      <c r="X282" s="185"/>
      <c r="Y282" s="189"/>
    </row>
    <row r="283" spans="3:28" s="172" customFormat="1" ht="22.5" customHeight="1">
      <c r="C283" s="190"/>
      <c r="D283" s="174">
        <f>'5E A2'!F139</f>
        <v>0</v>
      </c>
      <c r="E283" s="191" t="s">
        <v>337</v>
      </c>
      <c r="F283" s="191" t="s">
        <v>337</v>
      </c>
      <c r="G283" s="191" t="s">
        <v>337</v>
      </c>
      <c r="H283" s="192"/>
      <c r="I283" s="193"/>
      <c r="J283" s="193"/>
      <c r="K283" s="193"/>
      <c r="L283" s="194"/>
      <c r="M283" s="195"/>
      <c r="O283" s="190"/>
      <c r="P283" s="180">
        <f>'5E A2'!F160</f>
        <v>0</v>
      </c>
      <c r="Q283" s="191" t="s">
        <v>337</v>
      </c>
      <c r="R283" s="191" t="s">
        <v>337</v>
      </c>
      <c r="S283" s="191" t="s">
        <v>337</v>
      </c>
      <c r="T283" s="192"/>
      <c r="U283" s="193"/>
      <c r="V283" s="193"/>
      <c r="W283" s="193"/>
      <c r="X283" s="194"/>
      <c r="Y283" s="195"/>
    </row>
    <row r="284" spans="3:28" s="172" customFormat="1" ht="22.5" customHeight="1">
      <c r="C284" s="173" t="s">
        <v>16</v>
      </c>
      <c r="D284" s="180">
        <f>'5E A2'!H128</f>
        <v>0</v>
      </c>
      <c r="E284" s="175" t="s">
        <v>337</v>
      </c>
      <c r="F284" s="175" t="s">
        <v>337</v>
      </c>
      <c r="G284" s="175" t="s">
        <v>337</v>
      </c>
      <c r="H284" s="176"/>
      <c r="I284" s="177"/>
      <c r="J284" s="177"/>
      <c r="K284" s="177"/>
      <c r="L284" s="178"/>
      <c r="M284" s="179"/>
      <c r="O284" s="173" t="s">
        <v>16</v>
      </c>
      <c r="P284" s="180">
        <f>'5E A2'!H149</f>
        <v>0</v>
      </c>
      <c r="Q284" s="175" t="s">
        <v>337</v>
      </c>
      <c r="R284" s="175" t="s">
        <v>337</v>
      </c>
      <c r="S284" s="175" t="s">
        <v>337</v>
      </c>
      <c r="T284" s="176"/>
      <c r="U284" s="177"/>
      <c r="V284" s="177"/>
      <c r="W284" s="177"/>
      <c r="X284" s="178"/>
      <c r="Y284" s="179"/>
    </row>
    <row r="285" spans="3:28" s="172" customFormat="1" ht="0.75" customHeight="1">
      <c r="C285" s="181"/>
      <c r="D285" s="174">
        <f>'5E A2'!H129</f>
        <v>0</v>
      </c>
      <c r="E285" s="182"/>
      <c r="F285" s="182"/>
      <c r="G285" s="182"/>
      <c r="H285" s="183"/>
      <c r="I285" s="184"/>
      <c r="J285" s="184"/>
      <c r="K285" s="184"/>
      <c r="L285" s="185"/>
      <c r="M285" s="186"/>
      <c r="O285" s="181"/>
      <c r="P285" s="180">
        <f>'5E A2'!H150</f>
        <v>0</v>
      </c>
      <c r="Q285" s="182"/>
      <c r="R285" s="182"/>
      <c r="S285" s="182"/>
      <c r="T285" s="183"/>
      <c r="U285" s="184"/>
      <c r="V285" s="184"/>
      <c r="W285" s="184"/>
      <c r="X285" s="185"/>
      <c r="Y285" s="186"/>
    </row>
    <row r="286" spans="3:28" s="172" customFormat="1" ht="22.5" hidden="1" customHeight="1">
      <c r="C286" s="181"/>
      <c r="D286" s="174">
        <f>'5E A2'!H130</f>
        <v>0</v>
      </c>
      <c r="E286" s="182"/>
      <c r="F286" s="182"/>
      <c r="G286" s="182"/>
      <c r="H286" s="183"/>
      <c r="I286" s="184"/>
      <c r="J286" s="184"/>
      <c r="K286" s="184"/>
      <c r="L286" s="185"/>
      <c r="M286" s="186"/>
      <c r="O286" s="181"/>
      <c r="P286" s="180">
        <f>'5E A2'!H151</f>
        <v>0</v>
      </c>
      <c r="Q286" s="182"/>
      <c r="R286" s="182"/>
      <c r="S286" s="182"/>
      <c r="T286" s="183"/>
      <c r="U286" s="184"/>
      <c r="V286" s="184"/>
      <c r="W286" s="184"/>
      <c r="X286" s="185"/>
      <c r="Y286" s="186"/>
    </row>
    <row r="287" spans="3:28" s="172" customFormat="1" ht="20.25" customHeight="1">
      <c r="C287" s="187">
        <f>+C275+1</f>
        <v>45029</v>
      </c>
      <c r="D287" s="174">
        <f>'5E A2'!H131</f>
        <v>0</v>
      </c>
      <c r="E287" s="182" t="s">
        <v>337</v>
      </c>
      <c r="F287" s="182" t="s">
        <v>337</v>
      </c>
      <c r="G287" s="182" t="s">
        <v>337</v>
      </c>
      <c r="H287" s="183"/>
      <c r="I287" s="184"/>
      <c r="J287" s="184"/>
      <c r="K287" s="184"/>
      <c r="L287" s="185"/>
      <c r="M287" s="186"/>
      <c r="O287" s="187">
        <f>+O275+1</f>
        <v>45036</v>
      </c>
      <c r="P287" s="180">
        <f>'5E A2'!H152</f>
        <v>0</v>
      </c>
      <c r="Q287" s="182" t="s">
        <v>337</v>
      </c>
      <c r="R287" s="182" t="s">
        <v>337</v>
      </c>
      <c r="S287" s="182" t="s">
        <v>337</v>
      </c>
      <c r="T287" s="183"/>
      <c r="U287" s="184"/>
      <c r="V287" s="184"/>
      <c r="W287" s="184"/>
      <c r="X287" s="185"/>
      <c r="Y287" s="186"/>
      <c r="AB287" s="188"/>
    </row>
    <row r="288" spans="3:28" s="172" customFormat="1" ht="22.5" hidden="1" customHeight="1">
      <c r="C288" s="187"/>
      <c r="D288" s="174">
        <f>'5E A2'!H132</f>
        <v>0</v>
      </c>
      <c r="E288" s="182"/>
      <c r="F288" s="182"/>
      <c r="G288" s="182"/>
      <c r="H288" s="183"/>
      <c r="I288" s="184"/>
      <c r="J288" s="184"/>
      <c r="K288" s="184"/>
      <c r="L288" s="185"/>
      <c r="M288" s="186"/>
      <c r="O288" s="187"/>
      <c r="P288" s="180">
        <f>'5E A2'!H153</f>
        <v>0</v>
      </c>
      <c r="Q288" s="182"/>
      <c r="R288" s="182"/>
      <c r="S288" s="182"/>
      <c r="T288" s="183"/>
      <c r="U288" s="184"/>
      <c r="V288" s="184"/>
      <c r="W288" s="184"/>
      <c r="X288" s="185"/>
      <c r="Y288" s="186"/>
      <c r="AB288" s="188"/>
    </row>
    <row r="289" spans="3:28" s="172" customFormat="1" ht="0.75" customHeight="1">
      <c r="C289" s="187"/>
      <c r="D289" s="174">
        <f>'5E A2'!H133</f>
        <v>0</v>
      </c>
      <c r="E289" s="182"/>
      <c r="F289" s="182"/>
      <c r="G289" s="182"/>
      <c r="H289" s="183"/>
      <c r="I289" s="184"/>
      <c r="J289" s="184"/>
      <c r="K289" s="184"/>
      <c r="L289" s="185"/>
      <c r="M289" s="186"/>
      <c r="O289" s="187"/>
      <c r="P289" s="180">
        <f>'5E A2'!H154</f>
        <v>0</v>
      </c>
      <c r="Q289" s="182"/>
      <c r="R289" s="182"/>
      <c r="S289" s="182"/>
      <c r="T289" s="183"/>
      <c r="U289" s="184"/>
      <c r="V289" s="184"/>
      <c r="W289" s="184"/>
      <c r="X289" s="185"/>
      <c r="Y289" s="186"/>
      <c r="AB289" s="188"/>
    </row>
    <row r="290" spans="3:28" s="172" customFormat="1" ht="21.75" customHeight="1">
      <c r="C290" s="186"/>
      <c r="D290" s="174">
        <f>'5E A2'!H134</f>
        <v>0</v>
      </c>
      <c r="E290" s="182" t="s">
        <v>337</v>
      </c>
      <c r="F290" s="182" t="s">
        <v>337</v>
      </c>
      <c r="G290" s="182" t="s">
        <v>337</v>
      </c>
      <c r="H290" s="183"/>
      <c r="I290" s="184"/>
      <c r="J290" s="184"/>
      <c r="K290" s="184"/>
      <c r="L290" s="185"/>
      <c r="M290" s="189"/>
      <c r="O290" s="186"/>
      <c r="P290" s="180">
        <f>'5E A2'!H155</f>
        <v>0</v>
      </c>
      <c r="Q290" s="182" t="s">
        <v>337</v>
      </c>
      <c r="R290" s="182" t="s">
        <v>337</v>
      </c>
      <c r="S290" s="182" t="s">
        <v>337</v>
      </c>
      <c r="T290" s="183"/>
      <c r="U290" s="184"/>
      <c r="V290" s="184"/>
      <c r="W290" s="184"/>
      <c r="X290" s="185"/>
      <c r="Y290" s="189"/>
    </row>
    <row r="291" spans="3:28" s="172" customFormat="1" ht="2.25" hidden="1" customHeight="1">
      <c r="C291" s="186"/>
      <c r="D291" s="174">
        <f>'5E A2'!H135</f>
        <v>0</v>
      </c>
      <c r="E291" s="182"/>
      <c r="F291" s="182"/>
      <c r="G291" s="182"/>
      <c r="H291" s="183"/>
      <c r="I291" s="184"/>
      <c r="J291" s="184"/>
      <c r="K291" s="184"/>
      <c r="L291" s="185"/>
      <c r="M291" s="189"/>
      <c r="O291" s="186"/>
      <c r="P291" s="180">
        <f>'5E A2'!H156</f>
        <v>0</v>
      </c>
      <c r="Q291" s="182"/>
      <c r="R291" s="182"/>
      <c r="S291" s="182"/>
      <c r="T291" s="183"/>
      <c r="U291" s="184"/>
      <c r="V291" s="184"/>
      <c r="W291" s="184"/>
      <c r="X291" s="185"/>
      <c r="Y291" s="189"/>
    </row>
    <row r="292" spans="3:28" s="172" customFormat="1" ht="22.5" hidden="1" customHeight="1">
      <c r="C292" s="186"/>
      <c r="D292" s="174">
        <f>'5E A2'!H136</f>
        <v>0</v>
      </c>
      <c r="E292" s="182"/>
      <c r="F292" s="182"/>
      <c r="G292" s="182"/>
      <c r="H292" s="183"/>
      <c r="I292" s="184"/>
      <c r="J292" s="184"/>
      <c r="K292" s="184"/>
      <c r="L292" s="185"/>
      <c r="M292" s="189"/>
      <c r="O292" s="186"/>
      <c r="P292" s="180">
        <f>'5E A2'!H157</f>
        <v>0</v>
      </c>
      <c r="Q292" s="182"/>
      <c r="R292" s="182"/>
      <c r="S292" s="182"/>
      <c r="T292" s="183"/>
      <c r="U292" s="184"/>
      <c r="V292" s="184"/>
      <c r="W292" s="184"/>
      <c r="X292" s="185"/>
      <c r="Y292" s="189"/>
    </row>
    <row r="293" spans="3:28" s="172" customFormat="1" ht="22.5" customHeight="1">
      <c r="C293" s="181"/>
      <c r="D293" s="174">
        <f>'5E A2'!H137</f>
        <v>0</v>
      </c>
      <c r="E293" s="182" t="s">
        <v>337</v>
      </c>
      <c r="F293" s="182" t="s">
        <v>337</v>
      </c>
      <c r="G293" s="182" t="s">
        <v>337</v>
      </c>
      <c r="H293" s="183"/>
      <c r="I293" s="184"/>
      <c r="J293" s="184"/>
      <c r="K293" s="184"/>
      <c r="L293" s="185"/>
      <c r="M293" s="189"/>
      <c r="O293" s="181"/>
      <c r="P293" s="180">
        <f>'5E A2'!H158</f>
        <v>0</v>
      </c>
      <c r="Q293" s="182" t="s">
        <v>337</v>
      </c>
      <c r="R293" s="182" t="s">
        <v>337</v>
      </c>
      <c r="S293" s="182" t="s">
        <v>337</v>
      </c>
      <c r="T293" s="183"/>
      <c r="U293" s="184"/>
      <c r="V293" s="184"/>
      <c r="W293" s="184"/>
      <c r="X293" s="185"/>
      <c r="Y293" s="189"/>
    </row>
    <row r="294" spans="3:28" s="172" customFormat="1" ht="0.75" customHeight="1">
      <c r="C294" s="181"/>
      <c r="D294" s="174">
        <f>'5E A2'!H138</f>
        <v>0</v>
      </c>
      <c r="E294" s="182"/>
      <c r="F294" s="182"/>
      <c r="G294" s="182"/>
      <c r="H294" s="183"/>
      <c r="I294" s="184"/>
      <c r="J294" s="184"/>
      <c r="K294" s="184"/>
      <c r="L294" s="185"/>
      <c r="M294" s="189"/>
      <c r="O294" s="181"/>
      <c r="P294" s="180">
        <f>'5E A2'!H159</f>
        <v>0</v>
      </c>
      <c r="Q294" s="182"/>
      <c r="R294" s="182"/>
      <c r="S294" s="182"/>
      <c r="T294" s="183"/>
      <c r="U294" s="184"/>
      <c r="V294" s="184"/>
      <c r="W294" s="184"/>
      <c r="X294" s="185"/>
      <c r="Y294" s="189"/>
    </row>
    <row r="295" spans="3:28" s="172" customFormat="1" ht="22.5" customHeight="1">
      <c r="C295" s="190"/>
      <c r="D295" s="174">
        <f>'5E A2'!H139</f>
        <v>0</v>
      </c>
      <c r="E295" s="191" t="s">
        <v>337</v>
      </c>
      <c r="F295" s="191" t="s">
        <v>337</v>
      </c>
      <c r="G295" s="191" t="s">
        <v>337</v>
      </c>
      <c r="H295" s="192"/>
      <c r="I295" s="193"/>
      <c r="J295" s="193"/>
      <c r="K295" s="193"/>
      <c r="L295" s="194"/>
      <c r="M295" s="195"/>
      <c r="O295" s="190"/>
      <c r="P295" s="180">
        <f>'5E A2'!H160</f>
        <v>0</v>
      </c>
      <c r="Q295" s="191" t="s">
        <v>337</v>
      </c>
      <c r="R295" s="191" t="s">
        <v>337</v>
      </c>
      <c r="S295" s="191" t="s">
        <v>337</v>
      </c>
      <c r="T295" s="192"/>
      <c r="U295" s="193"/>
      <c r="V295" s="193"/>
      <c r="W295" s="193"/>
      <c r="X295" s="194"/>
      <c r="Y295" s="195"/>
    </row>
    <row r="296" spans="3:28" s="172" customFormat="1" ht="22.5" customHeight="1">
      <c r="C296" s="173" t="s">
        <v>17</v>
      </c>
      <c r="D296" s="180">
        <f>'5E A2'!J128</f>
        <v>0</v>
      </c>
      <c r="E296" s="175" t="s">
        <v>337</v>
      </c>
      <c r="F296" s="175" t="s">
        <v>337</v>
      </c>
      <c r="G296" s="175" t="s">
        <v>337</v>
      </c>
      <c r="H296" s="176"/>
      <c r="I296" s="177"/>
      <c r="J296" s="177"/>
      <c r="K296" s="177"/>
      <c r="L296" s="178"/>
      <c r="M296" s="179"/>
      <c r="O296" s="173" t="s">
        <v>17</v>
      </c>
      <c r="P296" s="180">
        <f>'5E A2'!J149</f>
        <v>0</v>
      </c>
      <c r="Q296" s="175" t="s">
        <v>337</v>
      </c>
      <c r="R296" s="175" t="s">
        <v>337</v>
      </c>
      <c r="S296" s="175" t="s">
        <v>337</v>
      </c>
      <c r="T296" s="176"/>
      <c r="U296" s="177"/>
      <c r="V296" s="177"/>
      <c r="W296" s="177"/>
      <c r="X296" s="178"/>
      <c r="Y296" s="179"/>
    </row>
    <row r="297" spans="3:28" s="172" customFormat="1" ht="0.75" customHeight="1">
      <c r="C297" s="181"/>
      <c r="D297" s="174">
        <f>'5E A2'!J129</f>
        <v>0</v>
      </c>
      <c r="E297" s="182"/>
      <c r="F297" s="182"/>
      <c r="G297" s="182"/>
      <c r="H297" s="183"/>
      <c r="I297" s="184"/>
      <c r="J297" s="184"/>
      <c r="K297" s="184"/>
      <c r="L297" s="185"/>
      <c r="M297" s="186"/>
      <c r="O297" s="181"/>
      <c r="P297" s="180">
        <f>'5E A2'!J150</f>
        <v>0</v>
      </c>
      <c r="Q297" s="182"/>
      <c r="R297" s="182"/>
      <c r="S297" s="182"/>
      <c r="T297" s="183"/>
      <c r="U297" s="184"/>
      <c r="V297" s="184"/>
      <c r="W297" s="184"/>
      <c r="X297" s="185"/>
      <c r="Y297" s="186"/>
    </row>
    <row r="298" spans="3:28" s="172" customFormat="1" ht="22.5" hidden="1" customHeight="1">
      <c r="C298" s="181"/>
      <c r="D298" s="174">
        <f>'5E A2'!J130</f>
        <v>0</v>
      </c>
      <c r="E298" s="182"/>
      <c r="F298" s="182"/>
      <c r="G298" s="182"/>
      <c r="H298" s="183"/>
      <c r="I298" s="184"/>
      <c r="J298" s="184"/>
      <c r="K298" s="184"/>
      <c r="L298" s="185"/>
      <c r="M298" s="186"/>
      <c r="O298" s="181"/>
      <c r="P298" s="180">
        <f>'5E A2'!J151</f>
        <v>0</v>
      </c>
      <c r="Q298" s="182"/>
      <c r="R298" s="182"/>
      <c r="S298" s="182"/>
      <c r="T298" s="183"/>
      <c r="U298" s="184"/>
      <c r="V298" s="184"/>
      <c r="W298" s="184"/>
      <c r="X298" s="185"/>
      <c r="Y298" s="186"/>
    </row>
    <row r="299" spans="3:28" s="172" customFormat="1" ht="20.25" customHeight="1">
      <c r="C299" s="187">
        <f>+C287+1</f>
        <v>45030</v>
      </c>
      <c r="D299" s="174">
        <f>'5E A2'!J131</f>
        <v>0</v>
      </c>
      <c r="E299" s="182" t="s">
        <v>337</v>
      </c>
      <c r="F299" s="182" t="s">
        <v>337</v>
      </c>
      <c r="G299" s="182" t="s">
        <v>337</v>
      </c>
      <c r="H299" s="183"/>
      <c r="I299" s="184"/>
      <c r="J299" s="184"/>
      <c r="K299" s="184"/>
      <c r="L299" s="185"/>
      <c r="M299" s="186"/>
      <c r="O299" s="187">
        <f>+O287+1</f>
        <v>45037</v>
      </c>
      <c r="P299" s="180">
        <f>'5E A2'!J152</f>
        <v>0</v>
      </c>
      <c r="Q299" s="182" t="s">
        <v>337</v>
      </c>
      <c r="R299" s="182" t="s">
        <v>337</v>
      </c>
      <c r="S299" s="182" t="s">
        <v>337</v>
      </c>
      <c r="T299" s="183"/>
      <c r="U299" s="184"/>
      <c r="V299" s="184"/>
      <c r="W299" s="184"/>
      <c r="X299" s="185"/>
      <c r="Y299" s="186"/>
      <c r="AB299" s="188"/>
    </row>
    <row r="300" spans="3:28" s="172" customFormat="1" ht="22.5" hidden="1" customHeight="1">
      <c r="C300" s="187"/>
      <c r="D300" s="174">
        <f>'5E A2'!J132</f>
        <v>0</v>
      </c>
      <c r="E300" s="182"/>
      <c r="F300" s="182"/>
      <c r="G300" s="182"/>
      <c r="H300" s="183"/>
      <c r="I300" s="184"/>
      <c r="J300" s="184"/>
      <c r="K300" s="184"/>
      <c r="L300" s="185"/>
      <c r="M300" s="186"/>
      <c r="O300" s="187"/>
      <c r="P300" s="180">
        <f>'5E A2'!J153</f>
        <v>0</v>
      </c>
      <c r="Q300" s="182"/>
      <c r="R300" s="182"/>
      <c r="S300" s="182"/>
      <c r="T300" s="183"/>
      <c r="U300" s="184"/>
      <c r="V300" s="184"/>
      <c r="W300" s="184"/>
      <c r="X300" s="185"/>
      <c r="Y300" s="186"/>
      <c r="AB300" s="188"/>
    </row>
    <row r="301" spans="3:28" s="172" customFormat="1" ht="0.75" customHeight="1">
      <c r="C301" s="187"/>
      <c r="D301" s="174">
        <f>'5E A2'!J133</f>
        <v>0</v>
      </c>
      <c r="E301" s="182"/>
      <c r="F301" s="182"/>
      <c r="G301" s="182"/>
      <c r="H301" s="183"/>
      <c r="I301" s="184"/>
      <c r="J301" s="184"/>
      <c r="K301" s="184"/>
      <c r="L301" s="185"/>
      <c r="M301" s="186"/>
      <c r="O301" s="187"/>
      <c r="P301" s="180">
        <f>'5E A2'!J154</f>
        <v>0</v>
      </c>
      <c r="Q301" s="182"/>
      <c r="R301" s="182"/>
      <c r="S301" s="182"/>
      <c r="T301" s="183"/>
      <c r="U301" s="184"/>
      <c r="V301" s="184"/>
      <c r="W301" s="184"/>
      <c r="X301" s="185"/>
      <c r="Y301" s="186"/>
      <c r="AB301" s="188"/>
    </row>
    <row r="302" spans="3:28" s="172" customFormat="1" ht="21.75" customHeight="1">
      <c r="C302" s="186"/>
      <c r="D302" s="174">
        <f>'5E A2'!J134</f>
        <v>0</v>
      </c>
      <c r="E302" s="182" t="s">
        <v>337</v>
      </c>
      <c r="F302" s="182" t="s">
        <v>337</v>
      </c>
      <c r="G302" s="182" t="s">
        <v>337</v>
      </c>
      <c r="H302" s="183"/>
      <c r="I302" s="184"/>
      <c r="J302" s="184"/>
      <c r="K302" s="184"/>
      <c r="L302" s="185"/>
      <c r="M302" s="189"/>
      <c r="O302" s="186"/>
      <c r="P302" s="180">
        <f>'5E A2'!J155</f>
        <v>0</v>
      </c>
      <c r="Q302" s="182" t="s">
        <v>337</v>
      </c>
      <c r="R302" s="182" t="s">
        <v>337</v>
      </c>
      <c r="S302" s="182" t="s">
        <v>337</v>
      </c>
      <c r="T302" s="183"/>
      <c r="U302" s="184"/>
      <c r="V302" s="184"/>
      <c r="W302" s="184"/>
      <c r="X302" s="185"/>
      <c r="Y302" s="189"/>
    </row>
    <row r="303" spans="3:28" s="172" customFormat="1" ht="2.25" hidden="1" customHeight="1">
      <c r="C303" s="186"/>
      <c r="D303" s="174">
        <f>'5E A2'!J135</f>
        <v>0</v>
      </c>
      <c r="E303" s="182"/>
      <c r="F303" s="182"/>
      <c r="G303" s="182"/>
      <c r="H303" s="183"/>
      <c r="I303" s="184"/>
      <c r="J303" s="184"/>
      <c r="K303" s="184"/>
      <c r="L303" s="185"/>
      <c r="M303" s="189"/>
      <c r="O303" s="186"/>
      <c r="P303" s="180">
        <f>'5E A2'!J156</f>
        <v>0</v>
      </c>
      <c r="Q303" s="182"/>
      <c r="R303" s="182"/>
      <c r="S303" s="182"/>
      <c r="T303" s="183"/>
      <c r="U303" s="184"/>
      <c r="V303" s="184"/>
      <c r="W303" s="184"/>
      <c r="X303" s="185"/>
      <c r="Y303" s="189"/>
    </row>
    <row r="304" spans="3:28" s="172" customFormat="1" ht="22.5" hidden="1" customHeight="1">
      <c r="C304" s="186"/>
      <c r="D304" s="174">
        <f>'5E A2'!J136</f>
        <v>0</v>
      </c>
      <c r="E304" s="182"/>
      <c r="F304" s="182"/>
      <c r="G304" s="182"/>
      <c r="H304" s="183"/>
      <c r="I304" s="184"/>
      <c r="J304" s="184"/>
      <c r="K304" s="184"/>
      <c r="L304" s="185"/>
      <c r="M304" s="189"/>
      <c r="O304" s="186"/>
      <c r="P304" s="180">
        <f>'5E A2'!J157</f>
        <v>0</v>
      </c>
      <c r="Q304" s="182"/>
      <c r="R304" s="182"/>
      <c r="S304" s="182"/>
      <c r="T304" s="183"/>
      <c r="U304" s="184"/>
      <c r="V304" s="184"/>
      <c r="W304" s="184"/>
      <c r="X304" s="185"/>
      <c r="Y304" s="189"/>
    </row>
    <row r="305" spans="3:25" s="172" customFormat="1" ht="22.5" customHeight="1">
      <c r="C305" s="181"/>
      <c r="D305" s="174">
        <f>'5E A2'!J137</f>
        <v>0</v>
      </c>
      <c r="E305" s="182" t="s">
        <v>337</v>
      </c>
      <c r="F305" s="182" t="s">
        <v>337</v>
      </c>
      <c r="G305" s="182" t="s">
        <v>337</v>
      </c>
      <c r="H305" s="183"/>
      <c r="I305" s="184"/>
      <c r="J305" s="184"/>
      <c r="K305" s="184"/>
      <c r="L305" s="185"/>
      <c r="M305" s="189"/>
      <c r="O305" s="181"/>
      <c r="P305" s="180">
        <f>'5E A2'!J158</f>
        <v>0</v>
      </c>
      <c r="Q305" s="182" t="s">
        <v>337</v>
      </c>
      <c r="R305" s="182" t="s">
        <v>337</v>
      </c>
      <c r="S305" s="182" t="s">
        <v>337</v>
      </c>
      <c r="T305" s="183"/>
      <c r="U305" s="184"/>
      <c r="V305" s="184"/>
      <c r="W305" s="184"/>
      <c r="X305" s="185"/>
      <c r="Y305" s="189"/>
    </row>
    <row r="306" spans="3:25" s="172" customFormat="1" ht="0.75" customHeight="1">
      <c r="C306" s="181"/>
      <c r="D306" s="174">
        <f>'5E A2'!J138</f>
        <v>0</v>
      </c>
      <c r="E306" s="182"/>
      <c r="F306" s="182"/>
      <c r="G306" s="182"/>
      <c r="H306" s="183"/>
      <c r="I306" s="184"/>
      <c r="J306" s="184"/>
      <c r="K306" s="184"/>
      <c r="L306" s="185"/>
      <c r="M306" s="189"/>
      <c r="O306" s="181"/>
      <c r="P306" s="180">
        <f>'5E A2'!J159</f>
        <v>0</v>
      </c>
      <c r="Q306" s="182"/>
      <c r="R306" s="182"/>
      <c r="S306" s="182"/>
      <c r="T306" s="183"/>
      <c r="U306" s="184"/>
      <c r="V306" s="184"/>
      <c r="W306" s="184"/>
      <c r="X306" s="185"/>
      <c r="Y306" s="189"/>
    </row>
    <row r="307" spans="3:25" s="172" customFormat="1" ht="22.5" customHeight="1">
      <c r="C307" s="190"/>
      <c r="D307" s="174">
        <f>'5E A2'!J139</f>
        <v>0</v>
      </c>
      <c r="E307" s="191" t="s">
        <v>337</v>
      </c>
      <c r="F307" s="191" t="s">
        <v>337</v>
      </c>
      <c r="G307" s="191" t="s">
        <v>337</v>
      </c>
      <c r="H307" s="192"/>
      <c r="I307" s="193"/>
      <c r="J307" s="193"/>
      <c r="K307" s="193"/>
      <c r="L307" s="194"/>
      <c r="M307" s="195"/>
      <c r="O307" s="190"/>
      <c r="P307" s="180">
        <f>'5E A2'!J160</f>
        <v>0</v>
      </c>
      <c r="Q307" s="191" t="s">
        <v>337</v>
      </c>
      <c r="R307" s="191" t="s">
        <v>337</v>
      </c>
      <c r="S307" s="191" t="s">
        <v>337</v>
      </c>
      <c r="T307" s="192"/>
      <c r="U307" s="193"/>
      <c r="V307" s="193"/>
      <c r="W307" s="193"/>
      <c r="X307" s="194"/>
      <c r="Y307" s="195"/>
    </row>
    <row r="308" spans="3:25" ht="15" customHeight="1">
      <c r="C308" s="264" t="s">
        <v>339</v>
      </c>
      <c r="D308" s="264"/>
      <c r="E308" s="264"/>
      <c r="F308" s="264"/>
      <c r="G308" s="264"/>
      <c r="H308" s="264"/>
      <c r="I308" s="264"/>
      <c r="J308" s="264"/>
      <c r="K308" s="264"/>
      <c r="L308" s="264"/>
      <c r="M308" s="264"/>
      <c r="O308" s="264" t="s">
        <v>339</v>
      </c>
      <c r="P308" s="264"/>
      <c r="Q308" s="264"/>
      <c r="R308" s="264"/>
      <c r="S308" s="264"/>
      <c r="T308" s="264"/>
      <c r="U308" s="264"/>
      <c r="V308" s="264"/>
      <c r="W308" s="264"/>
      <c r="X308" s="264"/>
      <c r="Y308" s="264"/>
    </row>
    <row r="309" spans="3:25">
      <c r="C309" s="196"/>
      <c r="D309" s="196"/>
      <c r="E309" s="196"/>
      <c r="F309" s="196"/>
      <c r="G309" s="196"/>
      <c r="H309" s="196"/>
      <c r="I309" s="196"/>
      <c r="J309" s="196"/>
      <c r="K309" s="196"/>
      <c r="L309" s="196"/>
      <c r="M309" s="196"/>
      <c r="O309" s="196"/>
      <c r="P309" s="196"/>
      <c r="Q309" s="196"/>
      <c r="R309" s="196"/>
      <c r="S309" s="196"/>
      <c r="T309" s="196"/>
      <c r="U309" s="196"/>
      <c r="V309" s="196"/>
      <c r="W309" s="196"/>
      <c r="X309" s="196"/>
      <c r="Y309" s="196"/>
    </row>
    <row r="310" spans="3:25">
      <c r="C310" s="265" t="s">
        <v>340</v>
      </c>
      <c r="D310" s="265"/>
      <c r="E310" s="265"/>
      <c r="F310" s="265"/>
      <c r="G310" s="265"/>
      <c r="H310" s="265"/>
      <c r="I310" s="265"/>
      <c r="J310" s="265"/>
      <c r="K310" s="265"/>
      <c r="L310" s="265"/>
      <c r="M310" s="265"/>
      <c r="O310" s="265" t="s">
        <v>340</v>
      </c>
      <c r="P310" s="265"/>
      <c r="Q310" s="265"/>
      <c r="R310" s="265"/>
      <c r="S310" s="265"/>
      <c r="T310" s="265"/>
      <c r="U310" s="265"/>
      <c r="V310" s="265"/>
      <c r="W310" s="265"/>
      <c r="X310" s="265"/>
      <c r="Y310" s="265"/>
    </row>
    <row r="311" spans="3:25" ht="115.5" customHeight="1">
      <c r="C311" s="266"/>
      <c r="D311" s="267"/>
      <c r="E311" s="267"/>
      <c r="F311" s="267"/>
      <c r="G311" s="267"/>
      <c r="H311" s="267"/>
      <c r="I311" s="267"/>
      <c r="J311" s="267"/>
      <c r="K311" s="267"/>
      <c r="L311" s="267"/>
      <c r="M311" s="268"/>
      <c r="O311" s="266"/>
      <c r="P311" s="267"/>
      <c r="Q311" s="267"/>
      <c r="R311" s="267"/>
      <c r="S311" s="267"/>
      <c r="T311" s="267"/>
      <c r="U311" s="267"/>
      <c r="V311" s="267"/>
      <c r="W311" s="267"/>
      <c r="X311" s="267"/>
      <c r="Y311" s="268"/>
    </row>
  </sheetData>
  <mergeCells count="112">
    <mergeCell ref="C308:M308"/>
    <mergeCell ref="O308:Y308"/>
    <mergeCell ref="C310:M310"/>
    <mergeCell ref="O310:Y310"/>
    <mergeCell ref="C311:M311"/>
    <mergeCell ref="O311:Y311"/>
    <mergeCell ref="T246:T247"/>
    <mergeCell ref="U246:U247"/>
    <mergeCell ref="V246:V247"/>
    <mergeCell ref="W246:W247"/>
    <mergeCell ref="X246:X247"/>
    <mergeCell ref="Y246:Y247"/>
    <mergeCell ref="C243:M243"/>
    <mergeCell ref="O243:Y243"/>
    <mergeCell ref="H245:M245"/>
    <mergeCell ref="T245:Y245"/>
    <mergeCell ref="H246:H247"/>
    <mergeCell ref="I246:I247"/>
    <mergeCell ref="J246:J247"/>
    <mergeCell ref="K246:K247"/>
    <mergeCell ref="L246:L247"/>
    <mergeCell ref="M246:M247"/>
    <mergeCell ref="C237:D237"/>
    <mergeCell ref="E237:L237"/>
    <mergeCell ref="O237:P237"/>
    <mergeCell ref="Q237:X237"/>
    <mergeCell ref="D239:M239"/>
    <mergeCell ref="P239:Y239"/>
    <mergeCell ref="C230:M230"/>
    <mergeCell ref="O230:Y230"/>
    <mergeCell ref="C232:M232"/>
    <mergeCell ref="O232:Y232"/>
    <mergeCell ref="C233:M233"/>
    <mergeCell ref="O233:Y233"/>
    <mergeCell ref="T168:T169"/>
    <mergeCell ref="U168:U169"/>
    <mergeCell ref="V168:V169"/>
    <mergeCell ref="W168:W169"/>
    <mergeCell ref="X168:X169"/>
    <mergeCell ref="Y168:Y169"/>
    <mergeCell ref="C165:M165"/>
    <mergeCell ref="O165:Y165"/>
    <mergeCell ref="H167:M167"/>
    <mergeCell ref="T167:Y167"/>
    <mergeCell ref="H168:H169"/>
    <mergeCell ref="I168:I169"/>
    <mergeCell ref="J168:J169"/>
    <mergeCell ref="K168:K169"/>
    <mergeCell ref="L168:L169"/>
    <mergeCell ref="M168:M169"/>
    <mergeCell ref="C159:D159"/>
    <mergeCell ref="E159:L159"/>
    <mergeCell ref="O159:P159"/>
    <mergeCell ref="Q159:X159"/>
    <mergeCell ref="D161:M161"/>
    <mergeCell ref="P161:Y161"/>
    <mergeCell ref="C152:M152"/>
    <mergeCell ref="O152:Y152"/>
    <mergeCell ref="C154:M154"/>
    <mergeCell ref="O154:Y154"/>
    <mergeCell ref="C155:M155"/>
    <mergeCell ref="O155:Y155"/>
    <mergeCell ref="T90:T91"/>
    <mergeCell ref="U90:U91"/>
    <mergeCell ref="V90:V91"/>
    <mergeCell ref="W90:W91"/>
    <mergeCell ref="X90:X91"/>
    <mergeCell ref="Y90:Y91"/>
    <mergeCell ref="C87:M87"/>
    <mergeCell ref="O87:Y87"/>
    <mergeCell ref="H89:M89"/>
    <mergeCell ref="T89:Y89"/>
    <mergeCell ref="H90:H91"/>
    <mergeCell ref="I90:I91"/>
    <mergeCell ref="J90:J91"/>
    <mergeCell ref="K90:K91"/>
    <mergeCell ref="L90:L91"/>
    <mergeCell ref="M90:M91"/>
    <mergeCell ref="C81:D81"/>
    <mergeCell ref="E81:L81"/>
    <mergeCell ref="O81:P81"/>
    <mergeCell ref="Q81:X81"/>
    <mergeCell ref="D83:M83"/>
    <mergeCell ref="P83:Y83"/>
    <mergeCell ref="C74:M74"/>
    <mergeCell ref="O74:Y74"/>
    <mergeCell ref="C76:M76"/>
    <mergeCell ref="O76:Y76"/>
    <mergeCell ref="C77:M77"/>
    <mergeCell ref="O77:Y77"/>
    <mergeCell ref="C3:D3"/>
    <mergeCell ref="E3:L3"/>
    <mergeCell ref="O3:P3"/>
    <mergeCell ref="Q3:X3"/>
    <mergeCell ref="D5:M5"/>
    <mergeCell ref="P5:Y5"/>
    <mergeCell ref="T12:T13"/>
    <mergeCell ref="U12:U13"/>
    <mergeCell ref="V12:V13"/>
    <mergeCell ref="W12:W13"/>
    <mergeCell ref="X12:X13"/>
    <mergeCell ref="Y12:Y13"/>
    <mergeCell ref="C9:M9"/>
    <mergeCell ref="O9:Y9"/>
    <mergeCell ref="H11:M11"/>
    <mergeCell ref="T11:Y11"/>
    <mergeCell ref="H12:H13"/>
    <mergeCell ref="I12:I13"/>
    <mergeCell ref="J12:J13"/>
    <mergeCell ref="K12:K13"/>
    <mergeCell ref="L12:L13"/>
    <mergeCell ref="M12:M13"/>
  </mergeCells>
  <printOptions horizontalCentered="1" verticalCentered="1"/>
  <pageMargins left="0.35433070866141736" right="0.27559055118110237" top="0.31496062992125984" bottom="0.31496062992125984" header="0.31496062992125984" footer="0.31496062992125984"/>
  <pageSetup paperSize="9" scale="75" orientation="portrait" r:id="rId1"/>
  <rowBreaks count="4" manualBreakCount="4">
    <brk id="77" min="2" max="24" man="1"/>
    <brk id="155" min="2" max="24" man="1"/>
    <brk id="233" min="2" max="24" man="1"/>
    <brk id="311" min="2" max="24" man="1"/>
  </rowBreaks>
  <colBreaks count="1" manualBreakCount="1">
    <brk id="14" max="310" man="1"/>
  </col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sizeWithCells="1">
                  <from>
                    <xdr:col>3</xdr:col>
                    <xdr:colOff>1143000</xdr:colOff>
                    <xdr:row>6</xdr:row>
                    <xdr:rowOff>47625</xdr:rowOff>
                  </from>
                  <to>
                    <xdr:col>3</xdr:col>
                    <xdr:colOff>1495425</xdr:colOff>
                    <xdr:row>6</xdr:row>
                    <xdr:rowOff>152400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sizeWithCells="1">
                  <from>
                    <xdr:col>8</xdr:col>
                    <xdr:colOff>9525</xdr:colOff>
                    <xdr:row>6</xdr:row>
                    <xdr:rowOff>57150</xdr:rowOff>
                  </from>
                  <to>
                    <xdr:col>9</xdr:col>
                    <xdr:colOff>104775</xdr:colOff>
                    <xdr:row>6</xdr:row>
                    <xdr:rowOff>161925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sizeWithCells="1">
                  <from>
                    <xdr:col>12</xdr:col>
                    <xdr:colOff>1162050</xdr:colOff>
                    <xdr:row>6</xdr:row>
                    <xdr:rowOff>66675</xdr:rowOff>
                  </from>
                  <to>
                    <xdr:col>12</xdr:col>
                    <xdr:colOff>1514475</xdr:colOff>
                    <xdr:row>6</xdr:row>
                    <xdr:rowOff>171450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sizeWithCells="1">
                  <from>
                    <xdr:col>15</xdr:col>
                    <xdr:colOff>1009650</xdr:colOff>
                    <xdr:row>6</xdr:row>
                    <xdr:rowOff>47625</xdr:rowOff>
                  </from>
                  <to>
                    <xdr:col>15</xdr:col>
                    <xdr:colOff>1362075</xdr:colOff>
                    <xdr:row>6</xdr:row>
                    <xdr:rowOff>152400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sizeWithCells="1">
                  <from>
                    <xdr:col>20</xdr:col>
                    <xdr:colOff>9525</xdr:colOff>
                    <xdr:row>6</xdr:row>
                    <xdr:rowOff>66675</xdr:rowOff>
                  </from>
                  <to>
                    <xdr:col>21</xdr:col>
                    <xdr:colOff>104775</xdr:colOff>
                    <xdr:row>6</xdr:row>
                    <xdr:rowOff>171450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sizeWithCells="1">
                  <from>
                    <xdr:col>24</xdr:col>
                    <xdr:colOff>1028700</xdr:colOff>
                    <xdr:row>6</xdr:row>
                    <xdr:rowOff>66675</xdr:rowOff>
                  </from>
                  <to>
                    <xdr:col>24</xdr:col>
                    <xdr:colOff>1381125</xdr:colOff>
                    <xdr:row>6</xdr:row>
                    <xdr:rowOff>171450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sizeWithCells="1">
                  <from>
                    <xdr:col>3</xdr:col>
                    <xdr:colOff>1143000</xdr:colOff>
                    <xdr:row>84</xdr:row>
                    <xdr:rowOff>47625</xdr:rowOff>
                  </from>
                  <to>
                    <xdr:col>3</xdr:col>
                    <xdr:colOff>1495425</xdr:colOff>
                    <xdr:row>84</xdr:row>
                    <xdr:rowOff>152400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sizeWithCells="1">
                  <from>
                    <xdr:col>8</xdr:col>
                    <xdr:colOff>9525</xdr:colOff>
                    <xdr:row>84</xdr:row>
                    <xdr:rowOff>57150</xdr:rowOff>
                  </from>
                  <to>
                    <xdr:col>9</xdr:col>
                    <xdr:colOff>104775</xdr:colOff>
                    <xdr:row>84</xdr:row>
                    <xdr:rowOff>161925</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sizeWithCells="1">
                  <from>
                    <xdr:col>12</xdr:col>
                    <xdr:colOff>1162050</xdr:colOff>
                    <xdr:row>84</xdr:row>
                    <xdr:rowOff>66675</xdr:rowOff>
                  </from>
                  <to>
                    <xdr:col>12</xdr:col>
                    <xdr:colOff>1514475</xdr:colOff>
                    <xdr:row>84</xdr:row>
                    <xdr:rowOff>171450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sizeWithCells="1">
                  <from>
                    <xdr:col>15</xdr:col>
                    <xdr:colOff>1009650</xdr:colOff>
                    <xdr:row>84</xdr:row>
                    <xdr:rowOff>47625</xdr:rowOff>
                  </from>
                  <to>
                    <xdr:col>15</xdr:col>
                    <xdr:colOff>1362075</xdr:colOff>
                    <xdr:row>84</xdr:row>
                    <xdr:rowOff>152400</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sizeWithCells="1">
                  <from>
                    <xdr:col>20</xdr:col>
                    <xdr:colOff>9525</xdr:colOff>
                    <xdr:row>84</xdr:row>
                    <xdr:rowOff>66675</xdr:rowOff>
                  </from>
                  <to>
                    <xdr:col>21</xdr:col>
                    <xdr:colOff>104775</xdr:colOff>
                    <xdr:row>84</xdr:row>
                    <xdr:rowOff>171450</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sizeWithCells="1">
                  <from>
                    <xdr:col>24</xdr:col>
                    <xdr:colOff>1028700</xdr:colOff>
                    <xdr:row>84</xdr:row>
                    <xdr:rowOff>66675</xdr:rowOff>
                  </from>
                  <to>
                    <xdr:col>24</xdr:col>
                    <xdr:colOff>1381125</xdr:colOff>
                    <xdr:row>84</xdr:row>
                    <xdr:rowOff>171450</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sizeWithCells="1">
                  <from>
                    <xdr:col>3</xdr:col>
                    <xdr:colOff>1143000</xdr:colOff>
                    <xdr:row>162</xdr:row>
                    <xdr:rowOff>47625</xdr:rowOff>
                  </from>
                  <to>
                    <xdr:col>3</xdr:col>
                    <xdr:colOff>1495425</xdr:colOff>
                    <xdr:row>162</xdr:row>
                    <xdr:rowOff>152400</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sizeWithCells="1">
                  <from>
                    <xdr:col>8</xdr:col>
                    <xdr:colOff>9525</xdr:colOff>
                    <xdr:row>162</xdr:row>
                    <xdr:rowOff>57150</xdr:rowOff>
                  </from>
                  <to>
                    <xdr:col>9</xdr:col>
                    <xdr:colOff>104775</xdr:colOff>
                    <xdr:row>162</xdr:row>
                    <xdr:rowOff>161925</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sizeWithCells="1">
                  <from>
                    <xdr:col>12</xdr:col>
                    <xdr:colOff>1162050</xdr:colOff>
                    <xdr:row>162</xdr:row>
                    <xdr:rowOff>66675</xdr:rowOff>
                  </from>
                  <to>
                    <xdr:col>12</xdr:col>
                    <xdr:colOff>1514475</xdr:colOff>
                    <xdr:row>162</xdr:row>
                    <xdr:rowOff>171450</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sizeWithCells="1">
                  <from>
                    <xdr:col>15</xdr:col>
                    <xdr:colOff>1009650</xdr:colOff>
                    <xdr:row>162</xdr:row>
                    <xdr:rowOff>47625</xdr:rowOff>
                  </from>
                  <to>
                    <xdr:col>15</xdr:col>
                    <xdr:colOff>1362075</xdr:colOff>
                    <xdr:row>162</xdr:row>
                    <xdr:rowOff>152400</xdr:rowOff>
                  </to>
                </anchor>
              </controlPr>
            </control>
          </mc:Choice>
        </mc:AlternateContent>
        <mc:AlternateContent xmlns:mc="http://schemas.openxmlformats.org/markup-compatibility/2006">
          <mc:Choice Requires="x14">
            <control shapeId="3089" r:id="rId20" name="Check Box 17">
              <controlPr defaultSize="0" autoFill="0" autoLine="0" autoPict="0">
                <anchor moveWithCells="1" sizeWithCells="1">
                  <from>
                    <xdr:col>20</xdr:col>
                    <xdr:colOff>9525</xdr:colOff>
                    <xdr:row>162</xdr:row>
                    <xdr:rowOff>66675</xdr:rowOff>
                  </from>
                  <to>
                    <xdr:col>21</xdr:col>
                    <xdr:colOff>104775</xdr:colOff>
                    <xdr:row>162</xdr:row>
                    <xdr:rowOff>171450</xdr:rowOff>
                  </to>
                </anchor>
              </controlPr>
            </control>
          </mc:Choice>
        </mc:AlternateContent>
        <mc:AlternateContent xmlns:mc="http://schemas.openxmlformats.org/markup-compatibility/2006">
          <mc:Choice Requires="x14">
            <control shapeId="3090" r:id="rId21" name="Check Box 18">
              <controlPr defaultSize="0" autoFill="0" autoLine="0" autoPict="0">
                <anchor moveWithCells="1" sizeWithCells="1">
                  <from>
                    <xdr:col>24</xdr:col>
                    <xdr:colOff>1028700</xdr:colOff>
                    <xdr:row>162</xdr:row>
                    <xdr:rowOff>66675</xdr:rowOff>
                  </from>
                  <to>
                    <xdr:col>24</xdr:col>
                    <xdr:colOff>1381125</xdr:colOff>
                    <xdr:row>162</xdr:row>
                    <xdr:rowOff>171450</xdr:rowOff>
                  </to>
                </anchor>
              </controlPr>
            </control>
          </mc:Choice>
        </mc:AlternateContent>
        <mc:AlternateContent xmlns:mc="http://schemas.openxmlformats.org/markup-compatibility/2006">
          <mc:Choice Requires="x14">
            <control shapeId="3091" r:id="rId22" name="Check Box 19">
              <controlPr defaultSize="0" autoFill="0" autoLine="0" autoPict="0">
                <anchor moveWithCells="1" sizeWithCells="1">
                  <from>
                    <xdr:col>3</xdr:col>
                    <xdr:colOff>1143000</xdr:colOff>
                    <xdr:row>240</xdr:row>
                    <xdr:rowOff>47625</xdr:rowOff>
                  </from>
                  <to>
                    <xdr:col>3</xdr:col>
                    <xdr:colOff>1495425</xdr:colOff>
                    <xdr:row>240</xdr:row>
                    <xdr:rowOff>152400</xdr:rowOff>
                  </to>
                </anchor>
              </controlPr>
            </control>
          </mc:Choice>
        </mc:AlternateContent>
        <mc:AlternateContent xmlns:mc="http://schemas.openxmlformats.org/markup-compatibility/2006">
          <mc:Choice Requires="x14">
            <control shapeId="3092" r:id="rId23" name="Check Box 20">
              <controlPr defaultSize="0" autoFill="0" autoLine="0" autoPict="0">
                <anchor moveWithCells="1" sizeWithCells="1">
                  <from>
                    <xdr:col>8</xdr:col>
                    <xdr:colOff>9525</xdr:colOff>
                    <xdr:row>240</xdr:row>
                    <xdr:rowOff>57150</xdr:rowOff>
                  </from>
                  <to>
                    <xdr:col>9</xdr:col>
                    <xdr:colOff>104775</xdr:colOff>
                    <xdr:row>240</xdr:row>
                    <xdr:rowOff>161925</xdr:rowOff>
                  </to>
                </anchor>
              </controlPr>
            </control>
          </mc:Choice>
        </mc:AlternateContent>
        <mc:AlternateContent xmlns:mc="http://schemas.openxmlformats.org/markup-compatibility/2006">
          <mc:Choice Requires="x14">
            <control shapeId="3093" r:id="rId24" name="Check Box 21">
              <controlPr defaultSize="0" autoFill="0" autoLine="0" autoPict="0">
                <anchor moveWithCells="1" sizeWithCells="1">
                  <from>
                    <xdr:col>12</xdr:col>
                    <xdr:colOff>1162050</xdr:colOff>
                    <xdr:row>240</xdr:row>
                    <xdr:rowOff>66675</xdr:rowOff>
                  </from>
                  <to>
                    <xdr:col>12</xdr:col>
                    <xdr:colOff>1514475</xdr:colOff>
                    <xdr:row>240</xdr:row>
                    <xdr:rowOff>171450</xdr:rowOff>
                  </to>
                </anchor>
              </controlPr>
            </control>
          </mc:Choice>
        </mc:AlternateContent>
        <mc:AlternateContent xmlns:mc="http://schemas.openxmlformats.org/markup-compatibility/2006">
          <mc:Choice Requires="x14">
            <control shapeId="3094" r:id="rId25" name="Check Box 22">
              <controlPr defaultSize="0" autoFill="0" autoLine="0" autoPict="0">
                <anchor moveWithCells="1" sizeWithCells="1">
                  <from>
                    <xdr:col>15</xdr:col>
                    <xdr:colOff>1009650</xdr:colOff>
                    <xdr:row>240</xdr:row>
                    <xdr:rowOff>47625</xdr:rowOff>
                  </from>
                  <to>
                    <xdr:col>15</xdr:col>
                    <xdr:colOff>1362075</xdr:colOff>
                    <xdr:row>240</xdr:row>
                    <xdr:rowOff>152400</xdr:rowOff>
                  </to>
                </anchor>
              </controlPr>
            </control>
          </mc:Choice>
        </mc:AlternateContent>
        <mc:AlternateContent xmlns:mc="http://schemas.openxmlformats.org/markup-compatibility/2006">
          <mc:Choice Requires="x14">
            <control shapeId="3095" r:id="rId26" name="Check Box 23">
              <controlPr defaultSize="0" autoFill="0" autoLine="0" autoPict="0">
                <anchor moveWithCells="1" sizeWithCells="1">
                  <from>
                    <xdr:col>20</xdr:col>
                    <xdr:colOff>9525</xdr:colOff>
                    <xdr:row>240</xdr:row>
                    <xdr:rowOff>66675</xdr:rowOff>
                  </from>
                  <to>
                    <xdr:col>21</xdr:col>
                    <xdr:colOff>104775</xdr:colOff>
                    <xdr:row>240</xdr:row>
                    <xdr:rowOff>171450</xdr:rowOff>
                  </to>
                </anchor>
              </controlPr>
            </control>
          </mc:Choice>
        </mc:AlternateContent>
        <mc:AlternateContent xmlns:mc="http://schemas.openxmlformats.org/markup-compatibility/2006">
          <mc:Choice Requires="x14">
            <control shapeId="3096" r:id="rId27" name="Check Box 24">
              <controlPr defaultSize="0" autoFill="0" autoLine="0" autoPict="0">
                <anchor moveWithCells="1" sizeWithCells="1">
                  <from>
                    <xdr:col>24</xdr:col>
                    <xdr:colOff>1028700</xdr:colOff>
                    <xdr:row>240</xdr:row>
                    <xdr:rowOff>66675</xdr:rowOff>
                  </from>
                  <to>
                    <xdr:col>24</xdr:col>
                    <xdr:colOff>1381125</xdr:colOff>
                    <xdr:row>240</xdr:row>
                    <xdr:rowOff>171450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Choix </vt:lpstr>
      <vt:lpstr>5E A2</vt:lpstr>
      <vt:lpstr>F. LIAISON 5E A2</vt:lpstr>
      <vt:lpstr>'5E A2'!Zone_d_impression</vt:lpstr>
      <vt:lpstr>'Choix '!Zone_d_impression</vt:lpstr>
      <vt:lpstr>'F. LIAISON 5E A2'!Zone_d_impression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BORGIOLI</dc:creator>
  <cp:lastModifiedBy>utilisateur</cp:lastModifiedBy>
  <dcterms:created xsi:type="dcterms:W3CDTF">2023-01-10T15:16:44Z</dcterms:created>
  <dcterms:modified xsi:type="dcterms:W3CDTF">2023-03-02T08:21:10Z</dcterms:modified>
</cp:coreProperties>
</file>